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2120" windowHeight="8010" activeTab="2"/>
  </bookViews>
  <sheets>
    <sheet name="Data" sheetId="2" r:id="rId1"/>
    <sheet name="Abstract" sheetId="3" r:id="rId2"/>
    <sheet name="6" sheetId="1" r:id="rId3"/>
    <sheet name="7" sheetId="9" r:id="rId4"/>
    <sheet name="8" sheetId="11" r:id="rId5"/>
    <sheet name="9" sheetId="10" r:id="rId6"/>
    <sheet name="9 -2" sheetId="12" r:id="rId7"/>
  </sheets>
  <externalReferences>
    <externalReference r:id="rId8"/>
  </externalReferences>
  <definedNames>
    <definedName name="BG">[1]Data!$H$13:$H$14</definedName>
    <definedName name="Caste">[1]Data!$I$13:$I$16</definedName>
    <definedName name="Gm">[1]Data!$I$7:$J$12</definedName>
    <definedName name="Gp">[1]Data!$H$7:$I$12</definedName>
    <definedName name="Gr" localSheetId="6">[1]Data!$I$7:$I$12</definedName>
    <definedName name="Gr">Data!$D$5:$E$9</definedName>
    <definedName name="NoW">Data!$C$9</definedName>
    <definedName name="_xlnm.Print_Titles" localSheetId="2">'6'!$1:$7</definedName>
    <definedName name="_xlnm.Print_Titles" localSheetId="3">'7'!$1:$7</definedName>
    <definedName name="_xlnm.Print_Titles" localSheetId="4">'8'!$1:$7</definedName>
    <definedName name="_xlnm.Print_Titles" localSheetId="5">'9'!$1:$7</definedName>
    <definedName name="_xlnm.Print_Titles" localSheetId="6">'9 -2'!$8:$11</definedName>
    <definedName name="wd">[1]Data!$E$5</definedName>
  </definedNames>
  <calcPr calcId="152511"/>
</workbook>
</file>

<file path=xl/calcChain.xml><?xml version="1.0" encoding="utf-8"?>
<calcChain xmlns="http://schemas.openxmlformats.org/spreadsheetml/2006/main">
  <c r="BA9" i="1" l="1"/>
  <c r="BA10" i="1"/>
  <c r="BA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8" i="1"/>
  <c r="AA50" i="9" l="1"/>
  <c r="AB50" i="9"/>
  <c r="AC50" i="9"/>
  <c r="AD50" i="9"/>
  <c r="AE50" i="9"/>
  <c r="AF50" i="9"/>
  <c r="AG50" i="9"/>
  <c r="AH50" i="9"/>
  <c r="AI50" i="9"/>
  <c r="AJ50" i="9"/>
  <c r="AK50" i="9"/>
  <c r="AL50" i="9"/>
  <c r="AM50" i="9"/>
  <c r="AN50" i="9"/>
  <c r="AO50" i="9"/>
  <c r="AP50" i="9"/>
  <c r="AQ50" i="9"/>
  <c r="AR50" i="9"/>
  <c r="AS50" i="9"/>
  <c r="AT50" i="9"/>
  <c r="AU50" i="9"/>
  <c r="AV50" i="9"/>
  <c r="AW50" i="9"/>
  <c r="AX50" i="9"/>
  <c r="AZ50" i="9"/>
  <c r="BA50" i="9"/>
  <c r="AA50" i="11"/>
  <c r="AB50" i="11" s="1"/>
  <c r="AC50" i="11"/>
  <c r="AD50" i="11" s="1"/>
  <c r="AE50" i="11"/>
  <c r="AF50" i="11" s="1"/>
  <c r="AG50" i="11"/>
  <c r="AH50" i="11" s="1"/>
  <c r="AI50" i="11"/>
  <c r="AJ50" i="11" s="1"/>
  <c r="AK50" i="11"/>
  <c r="AL50" i="11" s="1"/>
  <c r="AM50" i="11"/>
  <c r="AN50" i="11" s="1"/>
  <c r="AO50" i="11"/>
  <c r="AP50" i="11" s="1"/>
  <c r="AQ50" i="11"/>
  <c r="AR50" i="11" s="1"/>
  <c r="AS50" i="11"/>
  <c r="AT50" i="11" s="1"/>
  <c r="AU50" i="11"/>
  <c r="AV50" i="11" s="1"/>
  <c r="AW50" i="11"/>
  <c r="AX50" i="11" s="1"/>
  <c r="BA50" i="11" s="1"/>
  <c r="AZ50" i="11"/>
  <c r="AA56" i="11" l="1"/>
  <c r="AC56" i="11"/>
  <c r="AE56" i="11"/>
  <c r="AG56" i="11"/>
  <c r="AI56" i="11"/>
  <c r="AK56" i="11"/>
  <c r="AM56" i="11"/>
  <c r="AO56" i="11"/>
  <c r="AQ56" i="11"/>
  <c r="AS56" i="11"/>
  <c r="AU56" i="11"/>
  <c r="AZ56" i="11"/>
  <c r="W2" i="10"/>
  <c r="A2" i="10"/>
  <c r="W1" i="10"/>
  <c r="A1" i="10"/>
  <c r="W2" i="11"/>
  <c r="A2" i="11"/>
  <c r="W1" i="11"/>
  <c r="A1" i="11"/>
  <c r="W2" i="9"/>
  <c r="A2" i="9"/>
  <c r="W1" i="9"/>
  <c r="A1" i="9"/>
  <c r="BA3" i="1"/>
  <c r="H3" i="1"/>
  <c r="A3" i="1"/>
  <c r="W2" i="1"/>
  <c r="A2" i="1"/>
  <c r="W1" i="1"/>
  <c r="A1" i="1"/>
  <c r="AW56" i="11" l="1"/>
  <c r="AD13" i="12"/>
  <c r="AD14" i="12"/>
  <c r="AD15" i="12"/>
  <c r="AD16" i="12"/>
  <c r="AD17" i="12"/>
  <c r="AD18" i="12"/>
  <c r="AD19" i="12"/>
  <c r="AD20" i="12"/>
  <c r="AD21" i="12"/>
  <c r="AD22" i="12"/>
  <c r="AD23" i="12"/>
  <c r="AD24" i="12"/>
  <c r="AD25" i="12"/>
  <c r="AD26" i="12"/>
  <c r="AD27" i="12"/>
  <c r="AD28" i="12"/>
  <c r="AD29" i="12"/>
  <c r="AD30" i="12"/>
  <c r="AD31" i="12"/>
  <c r="AD32" i="12"/>
  <c r="AD33" i="12"/>
  <c r="AD34" i="12"/>
  <c r="AD35" i="12"/>
  <c r="AD36" i="12"/>
  <c r="AD37" i="12"/>
  <c r="AD38" i="12"/>
  <c r="AD39" i="12"/>
  <c r="AD40" i="12"/>
  <c r="AD41" i="12"/>
  <c r="AD42" i="12"/>
  <c r="AD43" i="12"/>
  <c r="AD44" i="12"/>
  <c r="AD45" i="12"/>
  <c r="AD46" i="12"/>
  <c r="AD47" i="12"/>
  <c r="AD48" i="12"/>
  <c r="AD49" i="12"/>
  <c r="AD50" i="12"/>
  <c r="AD51" i="12"/>
  <c r="AD52" i="12"/>
  <c r="AD53" i="12"/>
  <c r="AD54" i="12"/>
  <c r="AD55" i="12"/>
  <c r="AD56" i="12"/>
  <c r="AD12" i="12"/>
  <c r="Z7" i="12"/>
  <c r="K48" i="12"/>
  <c r="N48" i="12"/>
  <c r="Q48" i="12"/>
  <c r="T48" i="12"/>
  <c r="W48" i="12"/>
  <c r="Z48" i="12"/>
  <c r="K49" i="12"/>
  <c r="N49" i="12"/>
  <c r="Q49" i="12"/>
  <c r="T49" i="12"/>
  <c r="W49" i="12"/>
  <c r="Z49" i="12"/>
  <c r="K50" i="12"/>
  <c r="N50" i="12"/>
  <c r="Q50" i="12"/>
  <c r="T50" i="12"/>
  <c r="W50" i="12"/>
  <c r="Z50" i="12"/>
  <c r="K51" i="12"/>
  <c r="N51" i="12"/>
  <c r="Q51" i="12"/>
  <c r="T51" i="12"/>
  <c r="W51" i="12"/>
  <c r="Z51" i="12"/>
  <c r="K52" i="12"/>
  <c r="N52" i="12"/>
  <c r="Q52" i="12"/>
  <c r="T52" i="12"/>
  <c r="W52" i="12"/>
  <c r="Z52" i="12"/>
  <c r="K53" i="12"/>
  <c r="N53" i="12"/>
  <c r="Q53" i="12"/>
  <c r="T53" i="12"/>
  <c r="W53" i="12"/>
  <c r="Z53" i="12"/>
  <c r="K54" i="12"/>
  <c r="N54" i="12"/>
  <c r="Q54" i="12"/>
  <c r="T54" i="12"/>
  <c r="W54" i="12"/>
  <c r="Z54" i="12"/>
  <c r="K55" i="12"/>
  <c r="N55" i="12"/>
  <c r="Q55" i="12"/>
  <c r="T55" i="12"/>
  <c r="W55" i="12"/>
  <c r="Z55" i="12"/>
  <c r="K56" i="12"/>
  <c r="N56" i="12"/>
  <c r="Q56" i="12"/>
  <c r="T56" i="12"/>
  <c r="W56" i="12"/>
  <c r="Z56" i="12"/>
  <c r="Z47" i="12"/>
  <c r="Z46" i="12"/>
  <c r="Z45" i="12"/>
  <c r="Z44" i="12"/>
  <c r="Z43" i="12"/>
  <c r="Z42" i="12"/>
  <c r="Z41" i="12"/>
  <c r="Z40" i="12"/>
  <c r="Z39" i="12"/>
  <c r="Z38" i="12"/>
  <c r="Z37" i="12"/>
  <c r="Z36" i="12"/>
  <c r="Z35" i="12"/>
  <c r="Z34" i="12"/>
  <c r="Z33" i="12"/>
  <c r="Z32" i="12"/>
  <c r="Z31" i="12"/>
  <c r="Z30" i="12"/>
  <c r="Z29" i="12"/>
  <c r="Z28" i="12"/>
  <c r="Z27" i="12"/>
  <c r="Z26" i="12"/>
  <c r="Z25" i="12"/>
  <c r="Z24" i="12"/>
  <c r="Z23" i="12"/>
  <c r="Z22" i="12"/>
  <c r="Z21" i="12"/>
  <c r="Z20" i="12"/>
  <c r="Z19" i="12"/>
  <c r="Z18" i="12"/>
  <c r="Z17" i="12"/>
  <c r="Z16" i="12"/>
  <c r="Z15" i="12"/>
  <c r="Z14" i="12"/>
  <c r="Z13" i="12"/>
  <c r="Z12" i="12"/>
  <c r="W47" i="12"/>
  <c r="W46" i="12"/>
  <c r="W45" i="12"/>
  <c r="W44" i="12"/>
  <c r="W43" i="12"/>
  <c r="W42" i="12"/>
  <c r="W41" i="12"/>
  <c r="W40" i="12"/>
  <c r="W39" i="12"/>
  <c r="W38" i="12"/>
  <c r="W37" i="12"/>
  <c r="W36" i="12"/>
  <c r="W35" i="12"/>
  <c r="W34" i="12"/>
  <c r="W33" i="12"/>
  <c r="W32" i="12"/>
  <c r="W31" i="12"/>
  <c r="W30" i="12"/>
  <c r="W29" i="12"/>
  <c r="W28" i="12"/>
  <c r="W27" i="12"/>
  <c r="W26" i="12"/>
  <c r="W25" i="12"/>
  <c r="W24" i="12"/>
  <c r="W23" i="12"/>
  <c r="W22" i="12"/>
  <c r="W21" i="12"/>
  <c r="W20" i="12"/>
  <c r="W19" i="12"/>
  <c r="W18" i="12"/>
  <c r="W17" i="12"/>
  <c r="W16" i="12"/>
  <c r="W15" i="12"/>
  <c r="W14" i="12"/>
  <c r="W13" i="12"/>
  <c r="W12" i="12"/>
  <c r="T47" i="12"/>
  <c r="T46" i="12"/>
  <c r="T45" i="12"/>
  <c r="T44" i="12"/>
  <c r="T43" i="12"/>
  <c r="T42" i="12"/>
  <c r="T41" i="12"/>
  <c r="T40" i="12"/>
  <c r="T39" i="12"/>
  <c r="T38" i="12"/>
  <c r="T37" i="12"/>
  <c r="T36" i="12"/>
  <c r="T35" i="12"/>
  <c r="T34" i="12"/>
  <c r="T33" i="12"/>
  <c r="T32" i="12"/>
  <c r="T31" i="12"/>
  <c r="T30" i="12"/>
  <c r="T29" i="12"/>
  <c r="T28" i="12"/>
  <c r="T27" i="12"/>
  <c r="T26" i="12"/>
  <c r="T25" i="12"/>
  <c r="T24" i="12"/>
  <c r="T23" i="12"/>
  <c r="T22" i="12"/>
  <c r="T21" i="12"/>
  <c r="T20" i="12"/>
  <c r="T19" i="12"/>
  <c r="T18" i="12"/>
  <c r="T17" i="12"/>
  <c r="T16" i="12"/>
  <c r="T15" i="12"/>
  <c r="T14" i="12"/>
  <c r="T13" i="12"/>
  <c r="T12" i="12"/>
  <c r="Q47" i="12"/>
  <c r="Q46" i="12"/>
  <c r="Q45" i="12"/>
  <c r="Q44" i="12"/>
  <c r="Q43" i="12"/>
  <c r="Q42" i="12"/>
  <c r="Q41" i="12"/>
  <c r="Q40" i="12"/>
  <c r="Q39" i="12"/>
  <c r="Q38" i="12"/>
  <c r="Q37" i="12"/>
  <c r="Q36" i="12"/>
  <c r="Q35" i="12"/>
  <c r="Q34" i="12"/>
  <c r="Q33" i="12"/>
  <c r="Q32" i="12"/>
  <c r="Q31" i="12"/>
  <c r="Q30" i="12"/>
  <c r="Q29" i="12"/>
  <c r="Q28" i="12"/>
  <c r="Q27" i="12"/>
  <c r="Q26" i="12"/>
  <c r="Q25" i="12"/>
  <c r="Q24" i="12"/>
  <c r="Q23" i="12"/>
  <c r="Q22" i="12"/>
  <c r="Q21" i="12"/>
  <c r="Q20" i="12"/>
  <c r="Q19" i="12"/>
  <c r="Q18" i="12"/>
  <c r="Q17" i="12"/>
  <c r="Q16" i="12"/>
  <c r="Q15" i="12"/>
  <c r="Q14" i="12"/>
  <c r="Q13" i="12"/>
  <c r="Q12" i="12"/>
  <c r="N47" i="12"/>
  <c r="N46" i="12"/>
  <c r="N45" i="12"/>
  <c r="N44" i="12"/>
  <c r="N43" i="12"/>
  <c r="N42" i="12"/>
  <c r="N41" i="12"/>
  <c r="N40" i="12"/>
  <c r="N39" i="12"/>
  <c r="N38" i="12"/>
  <c r="N37" i="12"/>
  <c r="N36" i="12"/>
  <c r="N35" i="12"/>
  <c r="N34" i="12"/>
  <c r="N33" i="12"/>
  <c r="N32" i="12"/>
  <c r="N31" i="12"/>
  <c r="N30" i="12"/>
  <c r="N29" i="12"/>
  <c r="N28" i="12"/>
  <c r="N27" i="12"/>
  <c r="N26" i="12"/>
  <c r="N25" i="12"/>
  <c r="N24" i="12"/>
  <c r="N23" i="12"/>
  <c r="N22" i="12"/>
  <c r="N21" i="12"/>
  <c r="N20" i="12"/>
  <c r="N19" i="12"/>
  <c r="N18" i="12"/>
  <c r="N17" i="12"/>
  <c r="N16" i="12"/>
  <c r="N15" i="12"/>
  <c r="N14" i="12"/>
  <c r="N13" i="12"/>
  <c r="N12" i="12"/>
  <c r="K13" i="12"/>
  <c r="AE13" i="12" s="1"/>
  <c r="K14" i="12"/>
  <c r="AE14" i="12" s="1"/>
  <c r="K15" i="12"/>
  <c r="AE15" i="12" s="1"/>
  <c r="K16" i="12"/>
  <c r="AE16" i="12" s="1"/>
  <c r="K17" i="12"/>
  <c r="AE17" i="12" s="1"/>
  <c r="K18" i="12"/>
  <c r="AE18" i="12" s="1"/>
  <c r="K19" i="12"/>
  <c r="AE19" i="12" s="1"/>
  <c r="K20" i="12"/>
  <c r="AE20" i="12" s="1"/>
  <c r="K21" i="12"/>
  <c r="AE21" i="12" s="1"/>
  <c r="K22" i="12"/>
  <c r="AE22" i="12" s="1"/>
  <c r="K23" i="12"/>
  <c r="AE23" i="12" s="1"/>
  <c r="K24" i="12"/>
  <c r="AE24" i="12" s="1"/>
  <c r="K25" i="12"/>
  <c r="AE25" i="12" s="1"/>
  <c r="K26" i="12"/>
  <c r="AE26" i="12" s="1"/>
  <c r="K27" i="12"/>
  <c r="AE27" i="12" s="1"/>
  <c r="K28" i="12"/>
  <c r="AE28" i="12" s="1"/>
  <c r="K29" i="12"/>
  <c r="AE29" i="12" s="1"/>
  <c r="K30" i="12"/>
  <c r="AE30" i="12" s="1"/>
  <c r="K31" i="12"/>
  <c r="AE31" i="12" s="1"/>
  <c r="K32" i="12"/>
  <c r="AE32" i="12" s="1"/>
  <c r="K33" i="12"/>
  <c r="AE33" i="12" s="1"/>
  <c r="K34" i="12"/>
  <c r="AE34" i="12" s="1"/>
  <c r="K35" i="12"/>
  <c r="AE35" i="12" s="1"/>
  <c r="K36" i="12"/>
  <c r="AE36" i="12" s="1"/>
  <c r="K37" i="12"/>
  <c r="AE37" i="12" s="1"/>
  <c r="K38" i="12"/>
  <c r="AE38" i="12" s="1"/>
  <c r="K39" i="12"/>
  <c r="AE39" i="12" s="1"/>
  <c r="K40" i="12"/>
  <c r="AE40" i="12" s="1"/>
  <c r="K41" i="12"/>
  <c r="AE41" i="12" s="1"/>
  <c r="K42" i="12"/>
  <c r="AE42" i="12" s="1"/>
  <c r="K43" i="12"/>
  <c r="AE43" i="12" s="1"/>
  <c r="K44" i="12"/>
  <c r="AE44" i="12" s="1"/>
  <c r="K45" i="12"/>
  <c r="AE45" i="12" s="1"/>
  <c r="K46" i="12"/>
  <c r="AE46" i="12" s="1"/>
  <c r="K47" i="12"/>
  <c r="AE47" i="12" s="1"/>
  <c r="K12" i="12"/>
  <c r="AE12" i="12" s="1"/>
  <c r="AE56" i="12" l="1"/>
  <c r="AE55" i="12"/>
  <c r="AE54" i="12"/>
  <c r="AE53" i="12"/>
  <c r="AE52" i="12"/>
  <c r="AE51" i="12"/>
  <c r="AE50" i="12"/>
  <c r="AE49" i="12"/>
  <c r="AE48" i="12"/>
  <c r="AA56" i="12"/>
  <c r="AB56" i="12" s="1"/>
  <c r="AA52" i="12"/>
  <c r="AB52" i="12" s="1"/>
  <c r="AA48" i="12"/>
  <c r="AB48" i="12" s="1"/>
  <c r="AA44" i="12"/>
  <c r="AB44" i="12" s="1"/>
  <c r="AA40" i="12"/>
  <c r="AB40" i="12" s="1"/>
  <c r="AA36" i="12"/>
  <c r="AB36" i="12" s="1"/>
  <c r="AA32" i="12"/>
  <c r="AB32" i="12" s="1"/>
  <c r="AA28" i="12"/>
  <c r="AB28" i="12" s="1"/>
  <c r="AA24" i="12"/>
  <c r="AB24" i="12" s="1"/>
  <c r="AA20" i="12"/>
  <c r="AB20" i="12" s="1"/>
  <c r="AA16" i="12"/>
  <c r="AB16" i="12" s="1"/>
  <c r="AA54" i="12"/>
  <c r="AB54" i="12" s="1"/>
  <c r="AA50" i="12"/>
  <c r="AB50" i="12" s="1"/>
  <c r="AA46" i="12"/>
  <c r="AB46" i="12" s="1"/>
  <c r="AA42" i="12"/>
  <c r="AB42" i="12" s="1"/>
  <c r="AA38" i="12"/>
  <c r="AB38" i="12" s="1"/>
  <c r="AA34" i="12"/>
  <c r="AB34" i="12" s="1"/>
  <c r="AA30" i="12"/>
  <c r="AB30" i="12" s="1"/>
  <c r="AA26" i="12"/>
  <c r="AB26" i="12" s="1"/>
  <c r="AA22" i="12"/>
  <c r="AB22" i="12" s="1"/>
  <c r="AA18" i="12"/>
  <c r="AB18" i="12" s="1"/>
  <c r="AA14" i="12"/>
  <c r="AB14" i="12" s="1"/>
  <c r="AA12" i="12"/>
  <c r="AB12" i="12" s="1"/>
  <c r="AA55" i="12"/>
  <c r="AB55" i="12" s="1"/>
  <c r="AA53" i="12"/>
  <c r="AB53" i="12" s="1"/>
  <c r="AA51" i="12"/>
  <c r="AB51" i="12" s="1"/>
  <c r="AA49" i="12"/>
  <c r="AB49" i="12" s="1"/>
  <c r="AA47" i="12"/>
  <c r="AB47" i="12" s="1"/>
  <c r="AA45" i="12"/>
  <c r="AB45" i="12" s="1"/>
  <c r="AA43" i="12"/>
  <c r="AB43" i="12" s="1"/>
  <c r="AA41" i="12"/>
  <c r="AB41" i="12" s="1"/>
  <c r="AA39" i="12"/>
  <c r="AB39" i="12" s="1"/>
  <c r="AA37" i="12"/>
  <c r="AB37" i="12" s="1"/>
  <c r="AA35" i="12"/>
  <c r="AB35" i="12" s="1"/>
  <c r="AA33" i="12"/>
  <c r="AB33" i="12" s="1"/>
  <c r="AA31" i="12"/>
  <c r="AB31" i="12" s="1"/>
  <c r="AA29" i="12"/>
  <c r="AB29" i="12" s="1"/>
  <c r="AA27" i="12"/>
  <c r="AB27" i="12" s="1"/>
  <c r="AA25" i="12"/>
  <c r="AB25" i="12" s="1"/>
  <c r="AA23" i="12"/>
  <c r="AB23" i="12" s="1"/>
  <c r="AA21" i="12"/>
  <c r="AB21" i="12" s="1"/>
  <c r="AA19" i="12"/>
  <c r="AB19" i="12" s="1"/>
  <c r="AA17" i="12"/>
  <c r="AB17" i="12" s="1"/>
  <c r="AA15" i="12"/>
  <c r="AB15" i="12" s="1"/>
  <c r="AA13" i="12"/>
  <c r="AB13" i="12" s="1"/>
  <c r="AA58" i="9"/>
  <c r="AC58" i="9"/>
  <c r="AE58" i="9"/>
  <c r="AG58" i="9"/>
  <c r="AI58" i="9"/>
  <c r="AM58" i="9"/>
  <c r="AO58" i="9"/>
  <c r="AQ58" i="9"/>
  <c r="AS58" i="9"/>
  <c r="AU58" i="9"/>
  <c r="AZ58" i="9"/>
  <c r="AW58" i="9" l="1"/>
  <c r="AU7" i="10"/>
  <c r="AS7" i="10"/>
  <c r="AQ7" i="10"/>
  <c r="AO7" i="10"/>
  <c r="AM7" i="10"/>
  <c r="AK7" i="10"/>
  <c r="AI7" i="10"/>
  <c r="AG7" i="10"/>
  <c r="AE7" i="10"/>
  <c r="AC7" i="10"/>
  <c r="AA7" i="10"/>
  <c r="AU7" i="11"/>
  <c r="AV56" i="11" s="1"/>
  <c r="AS7" i="11"/>
  <c r="AT56" i="11" s="1"/>
  <c r="AQ7" i="11"/>
  <c r="AR56" i="11" s="1"/>
  <c r="AO7" i="11"/>
  <c r="AP56" i="11" s="1"/>
  <c r="AM7" i="11"/>
  <c r="AN56" i="11" s="1"/>
  <c r="AK7" i="11"/>
  <c r="AL56" i="11" s="1"/>
  <c r="AI7" i="11"/>
  <c r="AJ56" i="11" s="1"/>
  <c r="AG7" i="11"/>
  <c r="AH56" i="11" s="1"/>
  <c r="AE7" i="11"/>
  <c r="AF56" i="11" s="1"/>
  <c r="AC7" i="11"/>
  <c r="AD56" i="11" s="1"/>
  <c r="AA7" i="11"/>
  <c r="AB56" i="11" s="1"/>
  <c r="AU7" i="9"/>
  <c r="AV58" i="9" s="1"/>
  <c r="AS7" i="9"/>
  <c r="AT58" i="9" s="1"/>
  <c r="AQ7" i="9"/>
  <c r="AR58" i="9" s="1"/>
  <c r="AO7" i="9"/>
  <c r="AP58" i="9" s="1"/>
  <c r="AM7" i="9"/>
  <c r="AN58" i="9" s="1"/>
  <c r="AK7" i="9"/>
  <c r="AI7" i="9"/>
  <c r="AJ58" i="9" s="1"/>
  <c r="AG7" i="9"/>
  <c r="AH58" i="9" s="1"/>
  <c r="AE7" i="9"/>
  <c r="AF58" i="9" s="1"/>
  <c r="AC7" i="9"/>
  <c r="AD58" i="9" s="1"/>
  <c r="AA7" i="9"/>
  <c r="AU7" i="1"/>
  <c r="AS7" i="1"/>
  <c r="AQ7" i="1"/>
  <c r="AO7" i="1"/>
  <c r="AM7" i="1"/>
  <c r="AK7" i="1"/>
  <c r="AI7" i="1"/>
  <c r="AG7" i="1"/>
  <c r="AE7" i="1"/>
  <c r="AC7" i="1"/>
  <c r="AA7" i="1"/>
  <c r="AW7" i="11" l="1"/>
  <c r="AX56" i="11" s="1"/>
  <c r="BA56" i="11" s="1"/>
  <c r="AW7" i="9"/>
  <c r="AX58" i="9" s="1"/>
  <c r="BA58" i="9" s="1"/>
  <c r="AK47" i="9"/>
  <c r="AL47" i="9" s="1"/>
  <c r="AK48" i="9"/>
  <c r="AL48" i="9" s="1"/>
  <c r="AK49" i="9"/>
  <c r="AL49" i="9" s="1"/>
  <c r="AK51" i="9"/>
  <c r="AL51" i="9" s="1"/>
  <c r="AK52" i="9"/>
  <c r="AL52" i="9" s="1"/>
  <c r="AK53" i="9"/>
  <c r="AL53" i="9" s="1"/>
  <c r="AK54" i="9"/>
  <c r="AL54" i="9" s="1"/>
  <c r="AK55" i="9"/>
  <c r="AL55" i="9" s="1"/>
  <c r="AK56" i="9"/>
  <c r="AL56" i="9" s="1"/>
  <c r="AK57" i="9"/>
  <c r="AL57" i="9" s="1"/>
  <c r="AK58" i="9"/>
  <c r="AL58" i="9" s="1"/>
  <c r="AK10" i="1"/>
  <c r="AL10" i="1" s="1"/>
  <c r="AK12" i="1"/>
  <c r="AL12" i="1" s="1"/>
  <c r="AK14" i="1"/>
  <c r="AL14" i="1" s="1"/>
  <c r="AK16" i="1"/>
  <c r="AL16" i="1" s="1"/>
  <c r="AK18" i="1"/>
  <c r="AL18" i="1" s="1"/>
  <c r="AK20" i="1"/>
  <c r="AL20" i="1" s="1"/>
  <c r="AK22" i="1"/>
  <c r="AL22" i="1" s="1"/>
  <c r="AK24" i="1"/>
  <c r="AL24" i="1" s="1"/>
  <c r="AK26" i="1"/>
  <c r="AL26" i="1" s="1"/>
  <c r="AK28" i="1"/>
  <c r="AL28" i="1" s="1"/>
  <c r="AK30" i="1"/>
  <c r="AL30" i="1" s="1"/>
  <c r="AK32" i="1"/>
  <c r="AL32" i="1" s="1"/>
  <c r="AK34" i="1"/>
  <c r="AL34" i="1" s="1"/>
  <c r="AK36" i="1"/>
  <c r="AL36" i="1" s="1"/>
  <c r="AK38" i="1"/>
  <c r="AL38" i="1" s="1"/>
  <c r="AK40" i="1"/>
  <c r="AL40" i="1" s="1"/>
  <c r="AK42" i="1"/>
  <c r="AL42" i="1" s="1"/>
  <c r="AK44" i="1"/>
  <c r="AL44" i="1" s="1"/>
  <c r="AK46" i="1"/>
  <c r="AL46" i="1" s="1"/>
  <c r="AK8" i="1"/>
  <c r="AL8" i="1" s="1"/>
  <c r="AK9" i="1"/>
  <c r="AL9" i="1" s="1"/>
  <c r="AK11" i="1"/>
  <c r="AL11" i="1" s="1"/>
  <c r="AK13" i="1"/>
  <c r="AL13" i="1" s="1"/>
  <c r="AK15" i="1"/>
  <c r="AL15" i="1" s="1"/>
  <c r="AK17" i="1"/>
  <c r="AL17" i="1" s="1"/>
  <c r="AK19" i="1"/>
  <c r="AL19" i="1" s="1"/>
  <c r="AK21" i="1"/>
  <c r="AL21" i="1" s="1"/>
  <c r="AK23" i="1"/>
  <c r="AL23" i="1" s="1"/>
  <c r="AK25" i="1"/>
  <c r="AL25" i="1" s="1"/>
  <c r="AK27" i="1"/>
  <c r="AL27" i="1" s="1"/>
  <c r="AK29" i="1"/>
  <c r="AL29" i="1" s="1"/>
  <c r="AK31" i="1"/>
  <c r="AL31" i="1" s="1"/>
  <c r="AK33" i="1"/>
  <c r="AL33" i="1" s="1"/>
  <c r="AK35" i="1"/>
  <c r="AL35" i="1" s="1"/>
  <c r="AK37" i="1"/>
  <c r="AL37" i="1" s="1"/>
  <c r="AK39" i="1"/>
  <c r="AL39" i="1" s="1"/>
  <c r="AK41" i="1"/>
  <c r="AL41" i="1" s="1"/>
  <c r="AK43" i="1"/>
  <c r="AL43" i="1" s="1"/>
  <c r="AK45" i="1"/>
  <c r="AL45" i="1" s="1"/>
  <c r="AB58" i="9"/>
  <c r="AK46" i="9"/>
  <c r="AL46" i="9" s="1"/>
  <c r="AK44" i="9"/>
  <c r="AL44" i="9" s="1"/>
  <c r="AK42" i="9"/>
  <c r="AL42" i="9" s="1"/>
  <c r="AK40" i="9"/>
  <c r="AL40" i="9" s="1"/>
  <c r="AK38" i="9"/>
  <c r="AL38" i="9" s="1"/>
  <c r="AK36" i="9"/>
  <c r="AL36" i="9" s="1"/>
  <c r="AK34" i="9"/>
  <c r="AL34" i="9" s="1"/>
  <c r="AK32" i="9"/>
  <c r="AL32" i="9" s="1"/>
  <c r="AK30" i="9"/>
  <c r="AL30" i="9" s="1"/>
  <c r="AK28" i="9"/>
  <c r="AL28" i="9" s="1"/>
  <c r="AK26" i="9"/>
  <c r="AL26" i="9" s="1"/>
  <c r="AK24" i="9"/>
  <c r="AL24" i="9" s="1"/>
  <c r="AK22" i="9"/>
  <c r="AL22" i="9" s="1"/>
  <c r="AK20" i="9"/>
  <c r="AL20" i="9" s="1"/>
  <c r="AK18" i="9"/>
  <c r="AL18" i="9" s="1"/>
  <c r="AK16" i="9"/>
  <c r="AL16" i="9" s="1"/>
  <c r="AK14" i="9"/>
  <c r="AL14" i="9" s="1"/>
  <c r="AK12" i="9"/>
  <c r="AL12" i="9" s="1"/>
  <c r="AK10" i="9"/>
  <c r="AL10" i="9" s="1"/>
  <c r="AK8" i="9"/>
  <c r="AL8" i="9" s="1"/>
  <c r="AK45" i="9"/>
  <c r="AL45" i="9" s="1"/>
  <c r="AK43" i="9"/>
  <c r="AL43" i="9" s="1"/>
  <c r="AK41" i="9"/>
  <c r="AL41" i="9" s="1"/>
  <c r="AK39" i="9"/>
  <c r="AL39" i="9" s="1"/>
  <c r="AK37" i="9"/>
  <c r="AL37" i="9" s="1"/>
  <c r="AK35" i="9"/>
  <c r="AL35" i="9" s="1"/>
  <c r="AK33" i="9"/>
  <c r="AL33" i="9" s="1"/>
  <c r="AK31" i="9"/>
  <c r="AL31" i="9" s="1"/>
  <c r="AK29" i="9"/>
  <c r="AL29" i="9" s="1"/>
  <c r="AK27" i="9"/>
  <c r="AL27" i="9" s="1"/>
  <c r="AK25" i="9"/>
  <c r="AL25" i="9" s="1"/>
  <c r="AK23" i="9"/>
  <c r="AL23" i="9" s="1"/>
  <c r="AK21" i="9"/>
  <c r="AL21" i="9" s="1"/>
  <c r="AK19" i="9"/>
  <c r="AL19" i="9" s="1"/>
  <c r="AK17" i="9"/>
  <c r="AL17" i="9" s="1"/>
  <c r="AK15" i="9"/>
  <c r="AL15" i="9" s="1"/>
  <c r="AK13" i="9"/>
  <c r="AL13" i="9" s="1"/>
  <c r="AK11" i="9"/>
  <c r="AL11" i="9" s="1"/>
  <c r="AK9" i="9"/>
  <c r="AL9" i="9" s="1"/>
  <c r="AW7" i="1"/>
  <c r="AW7" i="10"/>
  <c r="AZ49" i="10"/>
  <c r="AZ48" i="10"/>
  <c r="AZ47" i="10"/>
  <c r="AZ46" i="10"/>
  <c r="AZ45" i="10"/>
  <c r="AZ44" i="10"/>
  <c r="AZ43" i="10"/>
  <c r="AZ42" i="10"/>
  <c r="AZ41" i="10"/>
  <c r="AZ40" i="10"/>
  <c r="AZ39" i="10"/>
  <c r="AZ38" i="10"/>
  <c r="AZ37" i="10"/>
  <c r="AZ36" i="10"/>
  <c r="AZ35" i="10"/>
  <c r="AZ34" i="10"/>
  <c r="AZ33" i="10"/>
  <c r="AZ32" i="10"/>
  <c r="AZ31" i="10"/>
  <c r="AZ30" i="10"/>
  <c r="AZ29" i="10"/>
  <c r="AZ28" i="10"/>
  <c r="AZ27" i="10"/>
  <c r="AZ26" i="10"/>
  <c r="AZ25" i="10"/>
  <c r="AZ24" i="10"/>
  <c r="AZ23" i="10"/>
  <c r="AZ22" i="10"/>
  <c r="AZ21" i="10"/>
  <c r="AZ20" i="10"/>
  <c r="AZ19" i="10"/>
  <c r="AZ18" i="10"/>
  <c r="AZ17" i="10"/>
  <c r="AZ16" i="10"/>
  <c r="AZ15" i="10"/>
  <c r="AZ14" i="10"/>
  <c r="AZ13" i="10"/>
  <c r="AZ12" i="10"/>
  <c r="AZ11" i="10"/>
  <c r="AZ10" i="10"/>
  <c r="AZ9" i="10"/>
  <c r="AZ8" i="10"/>
  <c r="AZ55" i="11"/>
  <c r="AZ54" i="11"/>
  <c r="AZ53" i="11"/>
  <c r="AZ52" i="11"/>
  <c r="AZ51" i="11"/>
  <c r="AZ49" i="11"/>
  <c r="AZ48" i="11"/>
  <c r="AZ47" i="11"/>
  <c r="AZ46" i="11"/>
  <c r="AZ45" i="11"/>
  <c r="AZ44" i="11"/>
  <c r="AZ43" i="11"/>
  <c r="AZ42" i="11"/>
  <c r="AZ41" i="11"/>
  <c r="AZ40" i="11"/>
  <c r="AZ39" i="11"/>
  <c r="AZ38" i="11"/>
  <c r="AZ37" i="11"/>
  <c r="AZ36" i="11"/>
  <c r="AZ35" i="11"/>
  <c r="AZ34" i="11"/>
  <c r="AZ33" i="11"/>
  <c r="AZ32" i="11"/>
  <c r="AZ31" i="11"/>
  <c r="AZ30" i="11"/>
  <c r="AZ29" i="11"/>
  <c r="AZ28" i="11"/>
  <c r="AZ27" i="11"/>
  <c r="AZ26" i="11"/>
  <c r="AZ25" i="11"/>
  <c r="AZ24" i="11"/>
  <c r="AZ23" i="11"/>
  <c r="AZ22" i="11"/>
  <c r="AZ21" i="11"/>
  <c r="AZ20" i="11"/>
  <c r="AZ19" i="11"/>
  <c r="AZ18" i="11"/>
  <c r="AZ17" i="11"/>
  <c r="AZ16" i="11"/>
  <c r="AZ15" i="11"/>
  <c r="AZ14" i="11"/>
  <c r="AZ13" i="11"/>
  <c r="AZ12" i="11"/>
  <c r="AZ11" i="11"/>
  <c r="AZ10" i="11"/>
  <c r="AZ9" i="11"/>
  <c r="AZ8" i="11"/>
  <c r="AZ57" i="9"/>
  <c r="AZ56" i="9"/>
  <c r="AZ55" i="9"/>
  <c r="AZ54" i="9"/>
  <c r="AZ53" i="9"/>
  <c r="AZ52" i="9"/>
  <c r="AZ51" i="9"/>
  <c r="AZ49" i="9"/>
  <c r="AZ48" i="9"/>
  <c r="AZ47" i="9"/>
  <c r="AZ46" i="9"/>
  <c r="AZ45" i="9"/>
  <c r="AZ44" i="9"/>
  <c r="AZ43" i="9"/>
  <c r="AZ42" i="9"/>
  <c r="AZ41" i="9"/>
  <c r="AZ40" i="9"/>
  <c r="AZ39" i="9"/>
  <c r="AZ38" i="9"/>
  <c r="AZ37" i="9"/>
  <c r="AZ36" i="9"/>
  <c r="AZ35" i="9"/>
  <c r="AZ34" i="9"/>
  <c r="AZ33" i="9"/>
  <c r="AZ32" i="9"/>
  <c r="AZ31" i="9"/>
  <c r="AZ30" i="9"/>
  <c r="AZ29" i="9"/>
  <c r="AZ28" i="9"/>
  <c r="AZ27" i="9"/>
  <c r="AZ26" i="9"/>
  <c r="AZ25" i="9"/>
  <c r="AZ24" i="9"/>
  <c r="AZ23" i="9"/>
  <c r="AZ22" i="9"/>
  <c r="AZ21" i="9"/>
  <c r="AZ20" i="9"/>
  <c r="AZ19" i="9"/>
  <c r="AZ18" i="9"/>
  <c r="AZ17" i="9"/>
  <c r="AZ16" i="9"/>
  <c r="AZ15" i="9"/>
  <c r="AZ14" i="9"/>
  <c r="AZ13" i="9"/>
  <c r="AZ12" i="9"/>
  <c r="AZ11" i="9"/>
  <c r="AZ10" i="9"/>
  <c r="AZ9" i="9"/>
  <c r="AZ8" i="9"/>
  <c r="AD2" i="3" l="1"/>
  <c r="U2" i="3"/>
  <c r="K2" i="3"/>
  <c r="I22" i="3"/>
  <c r="I19" i="3"/>
  <c r="I16" i="3"/>
  <c r="I13" i="3"/>
  <c r="I10" i="3"/>
  <c r="N21" i="3"/>
  <c r="N18" i="3"/>
  <c r="N15" i="3"/>
  <c r="N12" i="3"/>
  <c r="N9" i="3"/>
  <c r="S22" i="3"/>
  <c r="S21" i="3"/>
  <c r="S19" i="3"/>
  <c r="S18" i="3"/>
  <c r="S16" i="3"/>
  <c r="S15" i="3"/>
  <c r="S13" i="3"/>
  <c r="S12" i="3"/>
  <c r="S10" i="3"/>
  <c r="S9" i="3"/>
  <c r="AU55" i="11"/>
  <c r="AV55" i="11" s="1"/>
  <c r="AS55" i="11"/>
  <c r="AT55" i="11" s="1"/>
  <c r="AQ55" i="11"/>
  <c r="AR55" i="11" s="1"/>
  <c r="AO55" i="11"/>
  <c r="AP55" i="11" s="1"/>
  <c r="AM55" i="11"/>
  <c r="AN55" i="11" s="1"/>
  <c r="AK55" i="11"/>
  <c r="AL55" i="11" s="1"/>
  <c r="AI55" i="11"/>
  <c r="AJ55" i="11" s="1"/>
  <c r="AG55" i="11"/>
  <c r="AH55" i="11" s="1"/>
  <c r="AE55" i="11"/>
  <c r="AF55" i="11" s="1"/>
  <c r="AC55" i="11"/>
  <c r="AD55" i="11" s="1"/>
  <c r="AA55" i="11"/>
  <c r="AU54" i="11"/>
  <c r="AV54" i="11" s="1"/>
  <c r="AS54" i="11"/>
  <c r="AT54" i="11" s="1"/>
  <c r="AQ54" i="11"/>
  <c r="AR54" i="11" s="1"/>
  <c r="AO54" i="11"/>
  <c r="AP54" i="11" s="1"/>
  <c r="AM54" i="11"/>
  <c r="AN54" i="11" s="1"/>
  <c r="AK54" i="11"/>
  <c r="AL54" i="11" s="1"/>
  <c r="AI54" i="11"/>
  <c r="AJ54" i="11" s="1"/>
  <c r="AG54" i="11"/>
  <c r="AH54" i="11" s="1"/>
  <c r="AE54" i="11"/>
  <c r="AF54" i="11" s="1"/>
  <c r="AC54" i="11"/>
  <c r="AD54" i="11" s="1"/>
  <c r="AA54" i="11"/>
  <c r="AB54" i="11" s="1"/>
  <c r="AU53" i="11"/>
  <c r="AV53" i="11" s="1"/>
  <c r="AS53" i="11"/>
  <c r="AT53" i="11" s="1"/>
  <c r="AQ53" i="11"/>
  <c r="AR53" i="11" s="1"/>
  <c r="AO53" i="11"/>
  <c r="AP53" i="11" s="1"/>
  <c r="AM53" i="11"/>
  <c r="AN53" i="11" s="1"/>
  <c r="AK53" i="11"/>
  <c r="AL53" i="11" s="1"/>
  <c r="AI53" i="11"/>
  <c r="AJ53" i="11" s="1"/>
  <c r="AG53" i="11"/>
  <c r="AH53" i="11" s="1"/>
  <c r="AE53" i="11"/>
  <c r="AF53" i="11" s="1"/>
  <c r="AC53" i="11"/>
  <c r="AD53" i="11" s="1"/>
  <c r="AA53" i="11"/>
  <c r="AU52" i="11"/>
  <c r="AV52" i="11" s="1"/>
  <c r="AS52" i="11"/>
  <c r="AT52" i="11" s="1"/>
  <c r="AQ52" i="11"/>
  <c r="AR52" i="11" s="1"/>
  <c r="AO52" i="11"/>
  <c r="AP52" i="11" s="1"/>
  <c r="AM52" i="11"/>
  <c r="AN52" i="11" s="1"/>
  <c r="AK52" i="11"/>
  <c r="AL52" i="11" s="1"/>
  <c r="AI52" i="11"/>
  <c r="AJ52" i="11" s="1"/>
  <c r="AG52" i="11"/>
  <c r="AH52" i="11" s="1"/>
  <c r="AE52" i="11"/>
  <c r="AF52" i="11" s="1"/>
  <c r="AC52" i="11"/>
  <c r="AD52" i="11" s="1"/>
  <c r="AA52" i="11"/>
  <c r="AU51" i="11"/>
  <c r="AV51" i="11" s="1"/>
  <c r="AS51" i="11"/>
  <c r="AT51" i="11" s="1"/>
  <c r="AQ51" i="11"/>
  <c r="AR51" i="11" s="1"/>
  <c r="AO51" i="11"/>
  <c r="AP51" i="11" s="1"/>
  <c r="AM51" i="11"/>
  <c r="AN51" i="11" s="1"/>
  <c r="AK51" i="11"/>
  <c r="AL51" i="11" s="1"/>
  <c r="AI51" i="11"/>
  <c r="AJ51" i="11" s="1"/>
  <c r="AG51" i="11"/>
  <c r="AH51" i="11" s="1"/>
  <c r="AE51" i="11"/>
  <c r="AF51" i="11" s="1"/>
  <c r="AC51" i="11"/>
  <c r="AD51" i="11" s="1"/>
  <c r="AA51" i="11"/>
  <c r="AU49" i="11"/>
  <c r="AV49" i="11" s="1"/>
  <c r="AS49" i="11"/>
  <c r="AT49" i="11" s="1"/>
  <c r="AQ49" i="11"/>
  <c r="AR49" i="11" s="1"/>
  <c r="AO49" i="11"/>
  <c r="AP49" i="11" s="1"/>
  <c r="AM49" i="11"/>
  <c r="AN49" i="11" s="1"/>
  <c r="AK49" i="11"/>
  <c r="AL49" i="11" s="1"/>
  <c r="AI49" i="11"/>
  <c r="AJ49" i="11" s="1"/>
  <c r="AG49" i="11"/>
  <c r="AH49" i="11" s="1"/>
  <c r="AE49" i="11"/>
  <c r="AF49" i="11" s="1"/>
  <c r="AC49" i="11"/>
  <c r="AD49" i="11" s="1"/>
  <c r="AA49" i="11"/>
  <c r="AU48" i="11"/>
  <c r="AV48" i="11" s="1"/>
  <c r="AS48" i="11"/>
  <c r="AT48" i="11" s="1"/>
  <c r="AQ48" i="11"/>
  <c r="AR48" i="11" s="1"/>
  <c r="AO48" i="11"/>
  <c r="AP48" i="11" s="1"/>
  <c r="AM48" i="11"/>
  <c r="AN48" i="11" s="1"/>
  <c r="AK48" i="11"/>
  <c r="AL48" i="11" s="1"/>
  <c r="AI48" i="11"/>
  <c r="AJ48" i="11" s="1"/>
  <c r="AG48" i="11"/>
  <c r="AH48" i="11" s="1"/>
  <c r="AE48" i="11"/>
  <c r="AF48" i="11" s="1"/>
  <c r="AC48" i="11"/>
  <c r="AD48" i="11" s="1"/>
  <c r="AA48" i="11"/>
  <c r="AU47" i="11"/>
  <c r="AV47" i="11" s="1"/>
  <c r="AS47" i="11"/>
  <c r="AT47" i="11" s="1"/>
  <c r="AQ47" i="11"/>
  <c r="AR47" i="11" s="1"/>
  <c r="AO47" i="11"/>
  <c r="AP47" i="11" s="1"/>
  <c r="AM47" i="11"/>
  <c r="AN47" i="11" s="1"/>
  <c r="AK47" i="11"/>
  <c r="AL47" i="11" s="1"/>
  <c r="AI47" i="11"/>
  <c r="AJ47" i="11" s="1"/>
  <c r="AG47" i="11"/>
  <c r="AH47" i="11" s="1"/>
  <c r="AE47" i="11"/>
  <c r="AF47" i="11" s="1"/>
  <c r="AC47" i="11"/>
  <c r="AD47" i="11" s="1"/>
  <c r="AA47" i="11"/>
  <c r="AU46" i="11"/>
  <c r="AV46" i="11" s="1"/>
  <c r="AS46" i="11"/>
  <c r="AT46" i="11" s="1"/>
  <c r="AQ46" i="11"/>
  <c r="AR46" i="11" s="1"/>
  <c r="AO46" i="11"/>
  <c r="AP46" i="11" s="1"/>
  <c r="AM46" i="11"/>
  <c r="AN46" i="11" s="1"/>
  <c r="AK46" i="11"/>
  <c r="AL46" i="11" s="1"/>
  <c r="AI46" i="11"/>
  <c r="AJ46" i="11" s="1"/>
  <c r="AG46" i="11"/>
  <c r="AH46" i="11" s="1"/>
  <c r="AE46" i="11"/>
  <c r="AF46" i="11" s="1"/>
  <c r="AC46" i="11"/>
  <c r="AD46" i="11" s="1"/>
  <c r="AA46" i="11"/>
  <c r="AB46" i="11" s="1"/>
  <c r="AU45" i="11"/>
  <c r="AV45" i="11" s="1"/>
  <c r="AS45" i="11"/>
  <c r="AT45" i="11" s="1"/>
  <c r="AQ45" i="11"/>
  <c r="AR45" i="11" s="1"/>
  <c r="AO45" i="11"/>
  <c r="AP45" i="11" s="1"/>
  <c r="AM45" i="11"/>
  <c r="AN45" i="11" s="1"/>
  <c r="AK45" i="11"/>
  <c r="AL45" i="11" s="1"/>
  <c r="AI45" i="11"/>
  <c r="AJ45" i="11" s="1"/>
  <c r="AG45" i="11"/>
  <c r="AH45" i="11" s="1"/>
  <c r="AE45" i="11"/>
  <c r="AF45" i="11" s="1"/>
  <c r="AC45" i="11"/>
  <c r="AD45" i="11" s="1"/>
  <c r="AA45" i="11"/>
  <c r="AU44" i="11"/>
  <c r="AV44" i="11" s="1"/>
  <c r="AS44" i="11"/>
  <c r="AT44" i="11" s="1"/>
  <c r="AQ44" i="11"/>
  <c r="AR44" i="11" s="1"/>
  <c r="AO44" i="11"/>
  <c r="AP44" i="11" s="1"/>
  <c r="AM44" i="11"/>
  <c r="AN44" i="11" s="1"/>
  <c r="AK44" i="11"/>
  <c r="AL44" i="11" s="1"/>
  <c r="AI44" i="11"/>
  <c r="AJ44" i="11" s="1"/>
  <c r="AG44" i="11"/>
  <c r="AH44" i="11" s="1"/>
  <c r="AE44" i="11"/>
  <c r="AF44" i="11" s="1"/>
  <c r="AC44" i="11"/>
  <c r="AD44" i="11" s="1"/>
  <c r="AA44" i="11"/>
  <c r="AU43" i="11"/>
  <c r="AV43" i="11" s="1"/>
  <c r="AS43" i="11"/>
  <c r="AT43" i="11" s="1"/>
  <c r="AQ43" i="11"/>
  <c r="AR43" i="11" s="1"/>
  <c r="AO43" i="11"/>
  <c r="AP43" i="11" s="1"/>
  <c r="AM43" i="11"/>
  <c r="AN43" i="11" s="1"/>
  <c r="AK43" i="11"/>
  <c r="AL43" i="11" s="1"/>
  <c r="AI43" i="11"/>
  <c r="AJ43" i="11" s="1"/>
  <c r="AG43" i="11"/>
  <c r="AH43" i="11" s="1"/>
  <c r="AE43" i="11"/>
  <c r="AF43" i="11" s="1"/>
  <c r="AC43" i="11"/>
  <c r="AD43" i="11" s="1"/>
  <c r="AA43" i="11"/>
  <c r="AU42" i="11"/>
  <c r="AV42" i="11" s="1"/>
  <c r="AS42" i="11"/>
  <c r="AT42" i="11" s="1"/>
  <c r="AQ42" i="11"/>
  <c r="AR42" i="11" s="1"/>
  <c r="AO42" i="11"/>
  <c r="AP42" i="11" s="1"/>
  <c r="AM42" i="11"/>
  <c r="AN42" i="11" s="1"/>
  <c r="AK42" i="11"/>
  <c r="AL42" i="11" s="1"/>
  <c r="AI42" i="11"/>
  <c r="AJ42" i="11" s="1"/>
  <c r="AG42" i="11"/>
  <c r="AH42" i="11" s="1"/>
  <c r="AE42" i="11"/>
  <c r="AF42" i="11" s="1"/>
  <c r="AC42" i="11"/>
  <c r="AD42" i="11" s="1"/>
  <c r="AA42" i="11"/>
  <c r="AU41" i="11"/>
  <c r="AV41" i="11" s="1"/>
  <c r="AS41" i="11"/>
  <c r="AT41" i="11" s="1"/>
  <c r="AQ41" i="11"/>
  <c r="AR41" i="11" s="1"/>
  <c r="AO41" i="11"/>
  <c r="AP41" i="11" s="1"/>
  <c r="AM41" i="11"/>
  <c r="AN41" i="11" s="1"/>
  <c r="AK41" i="11"/>
  <c r="AL41" i="11" s="1"/>
  <c r="AI41" i="11"/>
  <c r="AJ41" i="11" s="1"/>
  <c r="AG41" i="11"/>
  <c r="AH41" i="11" s="1"/>
  <c r="AE41" i="11"/>
  <c r="AF41" i="11" s="1"/>
  <c r="AC41" i="11"/>
  <c r="AD41" i="11" s="1"/>
  <c r="AA41" i="11"/>
  <c r="AU40" i="11"/>
  <c r="AV40" i="11" s="1"/>
  <c r="AS40" i="11"/>
  <c r="AT40" i="11" s="1"/>
  <c r="AQ40" i="11"/>
  <c r="AR40" i="11" s="1"/>
  <c r="AO40" i="11"/>
  <c r="AP40" i="11" s="1"/>
  <c r="AM40" i="11"/>
  <c r="AN40" i="11" s="1"/>
  <c r="AK40" i="11"/>
  <c r="AL40" i="11" s="1"/>
  <c r="AI40" i="11"/>
  <c r="AJ40" i="11" s="1"/>
  <c r="AG40" i="11"/>
  <c r="AH40" i="11" s="1"/>
  <c r="AE40" i="11"/>
  <c r="AF40" i="11" s="1"/>
  <c r="AC40" i="11"/>
  <c r="AD40" i="11" s="1"/>
  <c r="AA40" i="11"/>
  <c r="AB40" i="11" s="1"/>
  <c r="AU39" i="11"/>
  <c r="AV39" i="11" s="1"/>
  <c r="AS39" i="11"/>
  <c r="AT39" i="11" s="1"/>
  <c r="AQ39" i="11"/>
  <c r="AR39" i="11" s="1"/>
  <c r="AO39" i="11"/>
  <c r="AP39" i="11" s="1"/>
  <c r="AM39" i="11"/>
  <c r="AN39" i="11" s="1"/>
  <c r="AK39" i="11"/>
  <c r="AL39" i="11" s="1"/>
  <c r="AI39" i="11"/>
  <c r="AJ39" i="11" s="1"/>
  <c r="AG39" i="11"/>
  <c r="AH39" i="11" s="1"/>
  <c r="AE39" i="11"/>
  <c r="AF39" i="11" s="1"/>
  <c r="AC39" i="11"/>
  <c r="AD39" i="11" s="1"/>
  <c r="AA39" i="11"/>
  <c r="AU38" i="11"/>
  <c r="AV38" i="11" s="1"/>
  <c r="AS38" i="11"/>
  <c r="AT38" i="11" s="1"/>
  <c r="AQ38" i="11"/>
  <c r="AR38" i="11" s="1"/>
  <c r="AO38" i="11"/>
  <c r="AP38" i="11" s="1"/>
  <c r="AM38" i="11"/>
  <c r="AN38" i="11" s="1"/>
  <c r="AK38" i="11"/>
  <c r="AL38" i="11" s="1"/>
  <c r="AI38" i="11"/>
  <c r="AJ38" i="11" s="1"/>
  <c r="AG38" i="11"/>
  <c r="AH38" i="11" s="1"/>
  <c r="AE38" i="11"/>
  <c r="AF38" i="11" s="1"/>
  <c r="AC38" i="11"/>
  <c r="AD38" i="11" s="1"/>
  <c r="AA38" i="11"/>
  <c r="AU37" i="11"/>
  <c r="AV37" i="11" s="1"/>
  <c r="AS37" i="11"/>
  <c r="AT37" i="11" s="1"/>
  <c r="AQ37" i="11"/>
  <c r="AR37" i="11" s="1"/>
  <c r="AO37" i="11"/>
  <c r="AP37" i="11" s="1"/>
  <c r="AM37" i="11"/>
  <c r="AN37" i="11" s="1"/>
  <c r="AK37" i="11"/>
  <c r="AL37" i="11" s="1"/>
  <c r="AI37" i="11"/>
  <c r="AJ37" i="11" s="1"/>
  <c r="AG37" i="11"/>
  <c r="AH37" i="11" s="1"/>
  <c r="AE37" i="11"/>
  <c r="AF37" i="11" s="1"/>
  <c r="AC37" i="11"/>
  <c r="AD37" i="11" s="1"/>
  <c r="AA37" i="11"/>
  <c r="AU36" i="11"/>
  <c r="AV36" i="11" s="1"/>
  <c r="AS36" i="11"/>
  <c r="AT36" i="11" s="1"/>
  <c r="AQ36" i="11"/>
  <c r="AR36" i="11" s="1"/>
  <c r="AO36" i="11"/>
  <c r="AP36" i="11" s="1"/>
  <c r="AM36" i="11"/>
  <c r="AN36" i="11" s="1"/>
  <c r="AK36" i="11"/>
  <c r="AL36" i="11" s="1"/>
  <c r="AI36" i="11"/>
  <c r="AJ36" i="11" s="1"/>
  <c r="AG36" i="11"/>
  <c r="AH36" i="11" s="1"/>
  <c r="AE36" i="11"/>
  <c r="AF36" i="11" s="1"/>
  <c r="AC36" i="11"/>
  <c r="AD36" i="11" s="1"/>
  <c r="AA36" i="11"/>
  <c r="AB36" i="11" s="1"/>
  <c r="AU35" i="11"/>
  <c r="AV35" i="11" s="1"/>
  <c r="AS35" i="11"/>
  <c r="AT35" i="11" s="1"/>
  <c r="AQ35" i="11"/>
  <c r="AR35" i="11" s="1"/>
  <c r="AO35" i="11"/>
  <c r="AP35" i="11" s="1"/>
  <c r="AM35" i="11"/>
  <c r="AN35" i="11" s="1"/>
  <c r="AK35" i="11"/>
  <c r="AL35" i="11" s="1"/>
  <c r="AI35" i="11"/>
  <c r="AJ35" i="11" s="1"/>
  <c r="AG35" i="11"/>
  <c r="AH35" i="11" s="1"/>
  <c r="AE35" i="11"/>
  <c r="AF35" i="11" s="1"/>
  <c r="AC35" i="11"/>
  <c r="AD35" i="11" s="1"/>
  <c r="AA35" i="11"/>
  <c r="AU34" i="11"/>
  <c r="AV34" i="11" s="1"/>
  <c r="AS34" i="11"/>
  <c r="AT34" i="11" s="1"/>
  <c r="AQ34" i="11"/>
  <c r="AR34" i="11" s="1"/>
  <c r="AO34" i="11"/>
  <c r="AP34" i="11" s="1"/>
  <c r="AM34" i="11"/>
  <c r="AN34" i="11" s="1"/>
  <c r="AK34" i="11"/>
  <c r="AL34" i="11" s="1"/>
  <c r="AI34" i="11"/>
  <c r="AJ34" i="11" s="1"/>
  <c r="AG34" i="11"/>
  <c r="AH34" i="11" s="1"/>
  <c r="AE34" i="11"/>
  <c r="AF34" i="11" s="1"/>
  <c r="AC34" i="11"/>
  <c r="AD34" i="11" s="1"/>
  <c r="AA34" i="11"/>
  <c r="AU33" i="11"/>
  <c r="AV33" i="11" s="1"/>
  <c r="AS33" i="11"/>
  <c r="AT33" i="11" s="1"/>
  <c r="AQ33" i="11"/>
  <c r="AR33" i="11" s="1"/>
  <c r="AO33" i="11"/>
  <c r="AP33" i="11" s="1"/>
  <c r="AM33" i="11"/>
  <c r="AN33" i="11" s="1"/>
  <c r="AK33" i="11"/>
  <c r="AL33" i="11" s="1"/>
  <c r="AI33" i="11"/>
  <c r="AJ33" i="11" s="1"/>
  <c r="AG33" i="11"/>
  <c r="AH33" i="11" s="1"/>
  <c r="AE33" i="11"/>
  <c r="AF33" i="11" s="1"/>
  <c r="AC33" i="11"/>
  <c r="AD33" i="11" s="1"/>
  <c r="AA33" i="11"/>
  <c r="AU32" i="11"/>
  <c r="AV32" i="11" s="1"/>
  <c r="AS32" i="11"/>
  <c r="AT32" i="11" s="1"/>
  <c r="AQ32" i="11"/>
  <c r="AR32" i="11" s="1"/>
  <c r="AO32" i="11"/>
  <c r="AP32" i="11" s="1"/>
  <c r="AM32" i="11"/>
  <c r="AN32" i="11" s="1"/>
  <c r="AK32" i="11"/>
  <c r="AL32" i="11" s="1"/>
  <c r="AI32" i="11"/>
  <c r="AJ32" i="11" s="1"/>
  <c r="AG32" i="11"/>
  <c r="AH32" i="11" s="1"/>
  <c r="AE32" i="11"/>
  <c r="AF32" i="11" s="1"/>
  <c r="AC32" i="11"/>
  <c r="AD32" i="11" s="1"/>
  <c r="AA32" i="11"/>
  <c r="AB32" i="11" s="1"/>
  <c r="AU31" i="11"/>
  <c r="AV31" i="11" s="1"/>
  <c r="AS31" i="11"/>
  <c r="AT31" i="11" s="1"/>
  <c r="AQ31" i="11"/>
  <c r="AR31" i="11" s="1"/>
  <c r="AO31" i="11"/>
  <c r="AP31" i="11" s="1"/>
  <c r="AM31" i="11"/>
  <c r="AN31" i="11" s="1"/>
  <c r="AK31" i="11"/>
  <c r="AL31" i="11" s="1"/>
  <c r="AI31" i="11"/>
  <c r="AJ31" i="11" s="1"/>
  <c r="AG31" i="11"/>
  <c r="AH31" i="11" s="1"/>
  <c r="AE31" i="11"/>
  <c r="AF31" i="11" s="1"/>
  <c r="AC31" i="11"/>
  <c r="AD31" i="11" s="1"/>
  <c r="AA31" i="11"/>
  <c r="AU30" i="11"/>
  <c r="AV30" i="11" s="1"/>
  <c r="AS30" i="11"/>
  <c r="AT30" i="11" s="1"/>
  <c r="AQ30" i="11"/>
  <c r="AR30" i="11" s="1"/>
  <c r="AO30" i="11"/>
  <c r="AP30" i="11" s="1"/>
  <c r="AM30" i="11"/>
  <c r="AN30" i="11" s="1"/>
  <c r="AK30" i="11"/>
  <c r="AL30" i="11" s="1"/>
  <c r="AI30" i="11"/>
  <c r="AJ30" i="11" s="1"/>
  <c r="AG30" i="11"/>
  <c r="AH30" i="11" s="1"/>
  <c r="AE30" i="11"/>
  <c r="AF30" i="11" s="1"/>
  <c r="AC30" i="11"/>
  <c r="AD30" i="11" s="1"/>
  <c r="AA30" i="11"/>
  <c r="AB30" i="11" s="1"/>
  <c r="AU29" i="11"/>
  <c r="AV29" i="11" s="1"/>
  <c r="AS29" i="11"/>
  <c r="AT29" i="11" s="1"/>
  <c r="AQ29" i="11"/>
  <c r="AR29" i="11" s="1"/>
  <c r="AO29" i="11"/>
  <c r="AP29" i="11" s="1"/>
  <c r="AM29" i="11"/>
  <c r="AN29" i="11" s="1"/>
  <c r="AK29" i="11"/>
  <c r="AL29" i="11" s="1"/>
  <c r="AI29" i="11"/>
  <c r="AJ29" i="11" s="1"/>
  <c r="AG29" i="11"/>
  <c r="AH29" i="11" s="1"/>
  <c r="AE29" i="11"/>
  <c r="AF29" i="11" s="1"/>
  <c r="AC29" i="11"/>
  <c r="AD29" i="11" s="1"/>
  <c r="AA29" i="11"/>
  <c r="AU28" i="11"/>
  <c r="AV28" i="11" s="1"/>
  <c r="AS28" i="11"/>
  <c r="AT28" i="11" s="1"/>
  <c r="AQ28" i="11"/>
  <c r="AR28" i="11" s="1"/>
  <c r="AO28" i="11"/>
  <c r="AP28" i="11" s="1"/>
  <c r="AM28" i="11"/>
  <c r="AN28" i="11" s="1"/>
  <c r="AK28" i="11"/>
  <c r="AL28" i="11" s="1"/>
  <c r="AI28" i="11"/>
  <c r="AJ28" i="11" s="1"/>
  <c r="AG28" i="11"/>
  <c r="AH28" i="11" s="1"/>
  <c r="AE28" i="11"/>
  <c r="AF28" i="11" s="1"/>
  <c r="AC28" i="11"/>
  <c r="AD28" i="11" s="1"/>
  <c r="AA28" i="11"/>
  <c r="AB28" i="11" s="1"/>
  <c r="AU27" i="11"/>
  <c r="AV27" i="11" s="1"/>
  <c r="AS27" i="11"/>
  <c r="AT27" i="11" s="1"/>
  <c r="AQ27" i="11"/>
  <c r="AR27" i="11" s="1"/>
  <c r="AO27" i="11"/>
  <c r="AP27" i="11" s="1"/>
  <c r="AM27" i="11"/>
  <c r="AN27" i="11" s="1"/>
  <c r="AK27" i="11"/>
  <c r="AL27" i="11" s="1"/>
  <c r="AI27" i="11"/>
  <c r="AJ27" i="11" s="1"/>
  <c r="AG27" i="11"/>
  <c r="AH27" i="11" s="1"/>
  <c r="AE27" i="11"/>
  <c r="AF27" i="11" s="1"/>
  <c r="AC27" i="11"/>
  <c r="AD27" i="11" s="1"/>
  <c r="AA27" i="11"/>
  <c r="AU26" i="11"/>
  <c r="AV26" i="11" s="1"/>
  <c r="AS26" i="11"/>
  <c r="AT26" i="11" s="1"/>
  <c r="AQ26" i="11"/>
  <c r="AR26" i="11" s="1"/>
  <c r="AO26" i="11"/>
  <c r="AP26" i="11" s="1"/>
  <c r="AM26" i="11"/>
  <c r="AN26" i="11" s="1"/>
  <c r="AK26" i="11"/>
  <c r="AL26" i="11" s="1"/>
  <c r="AI26" i="11"/>
  <c r="AJ26" i="11" s="1"/>
  <c r="AG26" i="11"/>
  <c r="AH26" i="11" s="1"/>
  <c r="AE26" i="11"/>
  <c r="AF26" i="11" s="1"/>
  <c r="AC26" i="11"/>
  <c r="AD26" i="11" s="1"/>
  <c r="AA26" i="11"/>
  <c r="AB26" i="11" s="1"/>
  <c r="AU25" i="11"/>
  <c r="AV25" i="11" s="1"/>
  <c r="AS25" i="11"/>
  <c r="AT25" i="11" s="1"/>
  <c r="AQ25" i="11"/>
  <c r="AR25" i="11" s="1"/>
  <c r="AO25" i="11"/>
  <c r="AP25" i="11" s="1"/>
  <c r="AM25" i="11"/>
  <c r="AN25" i="11" s="1"/>
  <c r="AK25" i="11"/>
  <c r="AL25" i="11" s="1"/>
  <c r="AI25" i="11"/>
  <c r="AJ25" i="11" s="1"/>
  <c r="AG25" i="11"/>
  <c r="AH25" i="11" s="1"/>
  <c r="AE25" i="11"/>
  <c r="AF25" i="11" s="1"/>
  <c r="AC25" i="11"/>
  <c r="AD25" i="11" s="1"/>
  <c r="AA25" i="11"/>
  <c r="AU24" i="11"/>
  <c r="AV24" i="11" s="1"/>
  <c r="AS24" i="11"/>
  <c r="AT24" i="11" s="1"/>
  <c r="AQ24" i="11"/>
  <c r="AR24" i="11" s="1"/>
  <c r="AO24" i="11"/>
  <c r="AP24" i="11" s="1"/>
  <c r="AM24" i="11"/>
  <c r="AN24" i="11" s="1"/>
  <c r="AK24" i="11"/>
  <c r="AL24" i="11" s="1"/>
  <c r="AI24" i="11"/>
  <c r="AJ24" i="11" s="1"/>
  <c r="AG24" i="11"/>
  <c r="AH24" i="11" s="1"/>
  <c r="AE24" i="11"/>
  <c r="AF24" i="11" s="1"/>
  <c r="AC24" i="11"/>
  <c r="AD24" i="11" s="1"/>
  <c r="AA24" i="11"/>
  <c r="AB24" i="11" s="1"/>
  <c r="AU23" i="11"/>
  <c r="AV23" i="11" s="1"/>
  <c r="AS23" i="11"/>
  <c r="AT23" i="11" s="1"/>
  <c r="AQ23" i="11"/>
  <c r="AR23" i="11" s="1"/>
  <c r="AO23" i="11"/>
  <c r="AP23" i="11" s="1"/>
  <c r="AM23" i="11"/>
  <c r="AN23" i="11" s="1"/>
  <c r="AK23" i="11"/>
  <c r="AL23" i="11" s="1"/>
  <c r="AI23" i="11"/>
  <c r="AJ23" i="11" s="1"/>
  <c r="AG23" i="11"/>
  <c r="AH23" i="11" s="1"/>
  <c r="AE23" i="11"/>
  <c r="AF23" i="11" s="1"/>
  <c r="AC23" i="11"/>
  <c r="AD23" i="11" s="1"/>
  <c r="AA23" i="11"/>
  <c r="AU22" i="11"/>
  <c r="AV22" i="11" s="1"/>
  <c r="AS22" i="11"/>
  <c r="AT22" i="11" s="1"/>
  <c r="AQ22" i="11"/>
  <c r="AR22" i="11" s="1"/>
  <c r="AO22" i="11"/>
  <c r="AP22" i="11" s="1"/>
  <c r="AM22" i="11"/>
  <c r="AN22" i="11" s="1"/>
  <c r="AK22" i="11"/>
  <c r="AL22" i="11" s="1"/>
  <c r="AI22" i="11"/>
  <c r="AJ22" i="11" s="1"/>
  <c r="AG22" i="11"/>
  <c r="AH22" i="11" s="1"/>
  <c r="AE22" i="11"/>
  <c r="AF22" i="11" s="1"/>
  <c r="AC22" i="11"/>
  <c r="AD22" i="11" s="1"/>
  <c r="AA22" i="11"/>
  <c r="AB22" i="11" s="1"/>
  <c r="AU21" i="11"/>
  <c r="AV21" i="11" s="1"/>
  <c r="AS21" i="11"/>
  <c r="AT21" i="11" s="1"/>
  <c r="AQ21" i="11"/>
  <c r="AR21" i="11" s="1"/>
  <c r="AO21" i="11"/>
  <c r="AP21" i="11" s="1"/>
  <c r="AM21" i="11"/>
  <c r="AN21" i="11" s="1"/>
  <c r="AK21" i="11"/>
  <c r="AL21" i="11" s="1"/>
  <c r="AI21" i="11"/>
  <c r="AJ21" i="11" s="1"/>
  <c r="AG21" i="11"/>
  <c r="AH21" i="11" s="1"/>
  <c r="AE21" i="11"/>
  <c r="AF21" i="11" s="1"/>
  <c r="AC21" i="11"/>
  <c r="AD21" i="11" s="1"/>
  <c r="AA21" i="11"/>
  <c r="AU20" i="11"/>
  <c r="AV20" i="11" s="1"/>
  <c r="AS20" i="11"/>
  <c r="AT20" i="11" s="1"/>
  <c r="AQ20" i="11"/>
  <c r="AR20" i="11" s="1"/>
  <c r="AO20" i="11"/>
  <c r="AP20" i="11" s="1"/>
  <c r="AM20" i="11"/>
  <c r="AN20" i="11" s="1"/>
  <c r="AK20" i="11"/>
  <c r="AL20" i="11" s="1"/>
  <c r="AI20" i="11"/>
  <c r="AJ20" i="11" s="1"/>
  <c r="AG20" i="11"/>
  <c r="AH20" i="11" s="1"/>
  <c r="AE20" i="11"/>
  <c r="AF20" i="11" s="1"/>
  <c r="AC20" i="11"/>
  <c r="AD20" i="11" s="1"/>
  <c r="AA20" i="11"/>
  <c r="AB20" i="11" s="1"/>
  <c r="AU19" i="11"/>
  <c r="AV19" i="11" s="1"/>
  <c r="AS19" i="11"/>
  <c r="AT19" i="11" s="1"/>
  <c r="AQ19" i="11"/>
  <c r="AR19" i="11" s="1"/>
  <c r="AO19" i="11"/>
  <c r="AP19" i="11" s="1"/>
  <c r="AM19" i="11"/>
  <c r="AN19" i="11" s="1"/>
  <c r="AK19" i="11"/>
  <c r="AL19" i="11" s="1"/>
  <c r="AI19" i="11"/>
  <c r="AJ19" i="11" s="1"/>
  <c r="AG19" i="11"/>
  <c r="AH19" i="11" s="1"/>
  <c r="AE19" i="11"/>
  <c r="AF19" i="11" s="1"/>
  <c r="AC19" i="11"/>
  <c r="AD19" i="11" s="1"/>
  <c r="AA19" i="11"/>
  <c r="AU18" i="11"/>
  <c r="AV18" i="11" s="1"/>
  <c r="AS18" i="11"/>
  <c r="AT18" i="11" s="1"/>
  <c r="AQ18" i="11"/>
  <c r="AR18" i="11" s="1"/>
  <c r="AO18" i="11"/>
  <c r="AP18" i="11" s="1"/>
  <c r="AM18" i="11"/>
  <c r="AN18" i="11" s="1"/>
  <c r="AK18" i="11"/>
  <c r="AL18" i="11" s="1"/>
  <c r="AI18" i="11"/>
  <c r="AJ18" i="11" s="1"/>
  <c r="AG18" i="11"/>
  <c r="AH18" i="11" s="1"/>
  <c r="AE18" i="11"/>
  <c r="AF18" i="11" s="1"/>
  <c r="AC18" i="11"/>
  <c r="AD18" i="11" s="1"/>
  <c r="AA18" i="11"/>
  <c r="AB18" i="11" s="1"/>
  <c r="AU17" i="11"/>
  <c r="AV17" i="11" s="1"/>
  <c r="AS17" i="11"/>
  <c r="AT17" i="11" s="1"/>
  <c r="AQ17" i="11"/>
  <c r="AR17" i="11" s="1"/>
  <c r="AO17" i="11"/>
  <c r="AP17" i="11" s="1"/>
  <c r="AM17" i="11"/>
  <c r="AN17" i="11" s="1"/>
  <c r="AK17" i="11"/>
  <c r="AL17" i="11" s="1"/>
  <c r="AI17" i="11"/>
  <c r="AJ17" i="11" s="1"/>
  <c r="AG17" i="11"/>
  <c r="AH17" i="11" s="1"/>
  <c r="AE17" i="11"/>
  <c r="AF17" i="11" s="1"/>
  <c r="AC17" i="11"/>
  <c r="AD17" i="11" s="1"/>
  <c r="AA17" i="11"/>
  <c r="AU16" i="11"/>
  <c r="AV16" i="11" s="1"/>
  <c r="AS16" i="11"/>
  <c r="AT16" i="11" s="1"/>
  <c r="AQ16" i="11"/>
  <c r="AR16" i="11" s="1"/>
  <c r="AO16" i="11"/>
  <c r="AP16" i="11" s="1"/>
  <c r="AM16" i="11"/>
  <c r="AN16" i="11" s="1"/>
  <c r="AK16" i="11"/>
  <c r="AL16" i="11" s="1"/>
  <c r="AI16" i="11"/>
  <c r="AJ16" i="11" s="1"/>
  <c r="AG16" i="11"/>
  <c r="AH16" i="11" s="1"/>
  <c r="AE16" i="11"/>
  <c r="AF16" i="11" s="1"/>
  <c r="AC16" i="11"/>
  <c r="AD16" i="11" s="1"/>
  <c r="AA16" i="11"/>
  <c r="AB16" i="11" s="1"/>
  <c r="AU15" i="11"/>
  <c r="AV15" i="11" s="1"/>
  <c r="AS15" i="11"/>
  <c r="AT15" i="11" s="1"/>
  <c r="AQ15" i="11"/>
  <c r="AR15" i="11" s="1"/>
  <c r="AO15" i="11"/>
  <c r="AP15" i="11" s="1"/>
  <c r="AM15" i="11"/>
  <c r="AN15" i="11" s="1"/>
  <c r="AK15" i="11"/>
  <c r="AL15" i="11" s="1"/>
  <c r="AI15" i="11"/>
  <c r="AJ15" i="11" s="1"/>
  <c r="AG15" i="11"/>
  <c r="AH15" i="11" s="1"/>
  <c r="AE15" i="11"/>
  <c r="AF15" i="11" s="1"/>
  <c r="AC15" i="11"/>
  <c r="AD15" i="11" s="1"/>
  <c r="AA15" i="11"/>
  <c r="AU14" i="11"/>
  <c r="AV14" i="11" s="1"/>
  <c r="AS14" i="11"/>
  <c r="AT14" i="11" s="1"/>
  <c r="AQ14" i="11"/>
  <c r="AR14" i="11" s="1"/>
  <c r="AO14" i="11"/>
  <c r="AP14" i="11" s="1"/>
  <c r="AM14" i="11"/>
  <c r="AN14" i="11" s="1"/>
  <c r="AK14" i="11"/>
  <c r="AL14" i="11" s="1"/>
  <c r="AI14" i="11"/>
  <c r="AJ14" i="11" s="1"/>
  <c r="AG14" i="11"/>
  <c r="AH14" i="11" s="1"/>
  <c r="AE14" i="11"/>
  <c r="AF14" i="11" s="1"/>
  <c r="AC14" i="11"/>
  <c r="AD14" i="11" s="1"/>
  <c r="AA14" i="11"/>
  <c r="AB14" i="11" s="1"/>
  <c r="AU13" i="11"/>
  <c r="AV13" i="11" s="1"/>
  <c r="AS13" i="11"/>
  <c r="AT13" i="11" s="1"/>
  <c r="AQ13" i="11"/>
  <c r="AR13" i="11" s="1"/>
  <c r="AO13" i="11"/>
  <c r="AP13" i="11" s="1"/>
  <c r="AM13" i="11"/>
  <c r="AN13" i="11" s="1"/>
  <c r="AK13" i="11"/>
  <c r="AL13" i="11" s="1"/>
  <c r="AI13" i="11"/>
  <c r="AJ13" i="11" s="1"/>
  <c r="AG13" i="11"/>
  <c r="AH13" i="11" s="1"/>
  <c r="AE13" i="11"/>
  <c r="AF13" i="11" s="1"/>
  <c r="AC13" i="11"/>
  <c r="AD13" i="11" s="1"/>
  <c r="AA13" i="11"/>
  <c r="AU12" i="11"/>
  <c r="AV12" i="11" s="1"/>
  <c r="AS12" i="11"/>
  <c r="AT12" i="11" s="1"/>
  <c r="AQ12" i="11"/>
  <c r="AR12" i="11" s="1"/>
  <c r="AO12" i="11"/>
  <c r="AP12" i="11" s="1"/>
  <c r="AM12" i="11"/>
  <c r="AN12" i="11" s="1"/>
  <c r="AK12" i="11"/>
  <c r="AL12" i="11" s="1"/>
  <c r="AI12" i="11"/>
  <c r="AJ12" i="11" s="1"/>
  <c r="AG12" i="11"/>
  <c r="AH12" i="11" s="1"/>
  <c r="AE12" i="11"/>
  <c r="AF12" i="11" s="1"/>
  <c r="AC12" i="11"/>
  <c r="AD12" i="11" s="1"/>
  <c r="AA12" i="11"/>
  <c r="AB12" i="11" s="1"/>
  <c r="AU11" i="11"/>
  <c r="AV11" i="11" s="1"/>
  <c r="AS11" i="11"/>
  <c r="AT11" i="11" s="1"/>
  <c r="AQ11" i="11"/>
  <c r="AR11" i="11" s="1"/>
  <c r="AO11" i="11"/>
  <c r="AP11" i="11" s="1"/>
  <c r="AM11" i="11"/>
  <c r="AN11" i="11" s="1"/>
  <c r="AK11" i="11"/>
  <c r="AL11" i="11" s="1"/>
  <c r="AI11" i="11"/>
  <c r="AJ11" i="11" s="1"/>
  <c r="AG11" i="11"/>
  <c r="AH11" i="11" s="1"/>
  <c r="AE11" i="11"/>
  <c r="AF11" i="11" s="1"/>
  <c r="AC11" i="11"/>
  <c r="AD11" i="11" s="1"/>
  <c r="AA11" i="11"/>
  <c r="AU10" i="11"/>
  <c r="AV10" i="11" s="1"/>
  <c r="AS10" i="11"/>
  <c r="AT10" i="11" s="1"/>
  <c r="AQ10" i="11"/>
  <c r="AR10" i="11" s="1"/>
  <c r="AO10" i="11"/>
  <c r="AP10" i="11" s="1"/>
  <c r="AM10" i="11"/>
  <c r="AN10" i="11" s="1"/>
  <c r="AK10" i="11"/>
  <c r="AL10" i="11" s="1"/>
  <c r="AI10" i="11"/>
  <c r="AJ10" i="11" s="1"/>
  <c r="AG10" i="11"/>
  <c r="AH10" i="11" s="1"/>
  <c r="AE10" i="11"/>
  <c r="AF10" i="11" s="1"/>
  <c r="AC10" i="11"/>
  <c r="AD10" i="11" s="1"/>
  <c r="AA10" i="11"/>
  <c r="AB10" i="11" s="1"/>
  <c r="AU9" i="11"/>
  <c r="AV9" i="11" s="1"/>
  <c r="AS9" i="11"/>
  <c r="AT9" i="11" s="1"/>
  <c r="AQ9" i="11"/>
  <c r="AR9" i="11" s="1"/>
  <c r="AO9" i="11"/>
  <c r="AP9" i="11" s="1"/>
  <c r="AM9" i="11"/>
  <c r="AN9" i="11" s="1"/>
  <c r="AK9" i="11"/>
  <c r="AL9" i="11" s="1"/>
  <c r="AI9" i="11"/>
  <c r="AJ9" i="11" s="1"/>
  <c r="AG9" i="11"/>
  <c r="AH9" i="11" s="1"/>
  <c r="AE9" i="11"/>
  <c r="AF9" i="11" s="1"/>
  <c r="AC9" i="11"/>
  <c r="AD9" i="11" s="1"/>
  <c r="AA9" i="11"/>
  <c r="AU8" i="11"/>
  <c r="AV8" i="11" s="1"/>
  <c r="AS8" i="11"/>
  <c r="AT8" i="11" s="1"/>
  <c r="AQ8" i="11"/>
  <c r="AR8" i="11" s="1"/>
  <c r="AO8" i="11"/>
  <c r="AP8" i="11" s="1"/>
  <c r="AM8" i="11"/>
  <c r="AN8" i="11" s="1"/>
  <c r="AK8" i="11"/>
  <c r="AL8" i="11" s="1"/>
  <c r="AI8" i="11"/>
  <c r="AJ8" i="11" s="1"/>
  <c r="AG8" i="11"/>
  <c r="AH8" i="11" s="1"/>
  <c r="AE8" i="11"/>
  <c r="AF8" i="11" s="1"/>
  <c r="AC8" i="11"/>
  <c r="AD8" i="11" s="1"/>
  <c r="AA8" i="11"/>
  <c r="BA3" i="11"/>
  <c r="H3" i="11"/>
  <c r="A3" i="11"/>
  <c r="AU49" i="10"/>
  <c r="AV49" i="10" s="1"/>
  <c r="AS49" i="10"/>
  <c r="AT49" i="10" s="1"/>
  <c r="AQ49" i="10"/>
  <c r="AR49" i="10" s="1"/>
  <c r="AO49" i="10"/>
  <c r="AP49" i="10" s="1"/>
  <c r="AM49" i="10"/>
  <c r="AN49" i="10" s="1"/>
  <c r="AK49" i="10"/>
  <c r="AL49" i="10" s="1"/>
  <c r="AI49" i="10"/>
  <c r="AJ49" i="10" s="1"/>
  <c r="AG49" i="10"/>
  <c r="AH49" i="10" s="1"/>
  <c r="AE49" i="10"/>
  <c r="AF49" i="10" s="1"/>
  <c r="AC49" i="10"/>
  <c r="AD49" i="10" s="1"/>
  <c r="AA49" i="10"/>
  <c r="AU48" i="10"/>
  <c r="AV48" i="10" s="1"/>
  <c r="AS48" i="10"/>
  <c r="AT48" i="10" s="1"/>
  <c r="AQ48" i="10"/>
  <c r="AR48" i="10" s="1"/>
  <c r="AO48" i="10"/>
  <c r="AP48" i="10" s="1"/>
  <c r="AM48" i="10"/>
  <c r="AN48" i="10" s="1"/>
  <c r="AK48" i="10"/>
  <c r="AL48" i="10" s="1"/>
  <c r="AI48" i="10"/>
  <c r="AJ48" i="10" s="1"/>
  <c r="AG48" i="10"/>
  <c r="AH48" i="10" s="1"/>
  <c r="AE48" i="10"/>
  <c r="AF48" i="10" s="1"/>
  <c r="AC48" i="10"/>
  <c r="AD48" i="10" s="1"/>
  <c r="AA48" i="10"/>
  <c r="AB48" i="10" s="1"/>
  <c r="AU47" i="10"/>
  <c r="AV47" i="10" s="1"/>
  <c r="AS47" i="10"/>
  <c r="AT47" i="10" s="1"/>
  <c r="AQ47" i="10"/>
  <c r="AR47" i="10" s="1"/>
  <c r="AO47" i="10"/>
  <c r="AP47" i="10" s="1"/>
  <c r="AM47" i="10"/>
  <c r="AN47" i="10" s="1"/>
  <c r="AK47" i="10"/>
  <c r="AL47" i="10" s="1"/>
  <c r="AI47" i="10"/>
  <c r="AJ47" i="10" s="1"/>
  <c r="AG47" i="10"/>
  <c r="AH47" i="10" s="1"/>
  <c r="AE47" i="10"/>
  <c r="AF47" i="10" s="1"/>
  <c r="AC47" i="10"/>
  <c r="AD47" i="10" s="1"/>
  <c r="AA47" i="10"/>
  <c r="AU46" i="10"/>
  <c r="AV46" i="10" s="1"/>
  <c r="AS46" i="10"/>
  <c r="AT46" i="10" s="1"/>
  <c r="AQ46" i="10"/>
  <c r="AR46" i="10" s="1"/>
  <c r="AO46" i="10"/>
  <c r="AP46" i="10" s="1"/>
  <c r="AM46" i="10"/>
  <c r="AN46" i="10" s="1"/>
  <c r="AK46" i="10"/>
  <c r="AL46" i="10" s="1"/>
  <c r="AI46" i="10"/>
  <c r="AJ46" i="10" s="1"/>
  <c r="AG46" i="10"/>
  <c r="AH46" i="10" s="1"/>
  <c r="AE46" i="10"/>
  <c r="AF46" i="10" s="1"/>
  <c r="AC46" i="10"/>
  <c r="AD46" i="10" s="1"/>
  <c r="AA46" i="10"/>
  <c r="AU45" i="10"/>
  <c r="AV45" i="10" s="1"/>
  <c r="AS45" i="10"/>
  <c r="AT45" i="10" s="1"/>
  <c r="AQ45" i="10"/>
  <c r="AR45" i="10" s="1"/>
  <c r="AO45" i="10"/>
  <c r="AP45" i="10" s="1"/>
  <c r="AM45" i="10"/>
  <c r="AN45" i="10" s="1"/>
  <c r="AK45" i="10"/>
  <c r="AL45" i="10" s="1"/>
  <c r="AI45" i="10"/>
  <c r="AJ45" i="10" s="1"/>
  <c r="AG45" i="10"/>
  <c r="AH45" i="10" s="1"/>
  <c r="AE45" i="10"/>
  <c r="AF45" i="10" s="1"/>
  <c r="AC45" i="10"/>
  <c r="AD45" i="10" s="1"/>
  <c r="AA45" i="10"/>
  <c r="AU44" i="10"/>
  <c r="AV44" i="10" s="1"/>
  <c r="AS44" i="10"/>
  <c r="AT44" i="10" s="1"/>
  <c r="AQ44" i="10"/>
  <c r="AR44" i="10" s="1"/>
  <c r="AO44" i="10"/>
  <c r="AP44" i="10" s="1"/>
  <c r="AM44" i="10"/>
  <c r="AN44" i="10" s="1"/>
  <c r="AK44" i="10"/>
  <c r="AL44" i="10" s="1"/>
  <c r="AI44" i="10"/>
  <c r="AJ44" i="10" s="1"/>
  <c r="AG44" i="10"/>
  <c r="AH44" i="10" s="1"/>
  <c r="AE44" i="10"/>
  <c r="AF44" i="10" s="1"/>
  <c r="AC44" i="10"/>
  <c r="AD44" i="10" s="1"/>
  <c r="AA44" i="10"/>
  <c r="AB44" i="10" s="1"/>
  <c r="AU43" i="10"/>
  <c r="AV43" i="10" s="1"/>
  <c r="AS43" i="10"/>
  <c r="AT43" i="10" s="1"/>
  <c r="AQ43" i="10"/>
  <c r="AR43" i="10" s="1"/>
  <c r="AO43" i="10"/>
  <c r="AP43" i="10" s="1"/>
  <c r="AM43" i="10"/>
  <c r="AN43" i="10" s="1"/>
  <c r="AK43" i="10"/>
  <c r="AL43" i="10" s="1"/>
  <c r="AI43" i="10"/>
  <c r="AJ43" i="10" s="1"/>
  <c r="AG43" i="10"/>
  <c r="AH43" i="10" s="1"/>
  <c r="AE43" i="10"/>
  <c r="AF43" i="10" s="1"/>
  <c r="AC43" i="10"/>
  <c r="AD43" i="10" s="1"/>
  <c r="AA43" i="10"/>
  <c r="AU42" i="10"/>
  <c r="AV42" i="10" s="1"/>
  <c r="AS42" i="10"/>
  <c r="AT42" i="10" s="1"/>
  <c r="AQ42" i="10"/>
  <c r="AR42" i="10" s="1"/>
  <c r="AO42" i="10"/>
  <c r="AP42" i="10" s="1"/>
  <c r="AM42" i="10"/>
  <c r="AN42" i="10" s="1"/>
  <c r="AK42" i="10"/>
  <c r="AL42" i="10" s="1"/>
  <c r="AI42" i="10"/>
  <c r="AJ42" i="10" s="1"/>
  <c r="AG42" i="10"/>
  <c r="AH42" i="10" s="1"/>
  <c r="AE42" i="10"/>
  <c r="AF42" i="10" s="1"/>
  <c r="AC42" i="10"/>
  <c r="AD42" i="10" s="1"/>
  <c r="AA42" i="10"/>
  <c r="AU41" i="10"/>
  <c r="AV41" i="10" s="1"/>
  <c r="AS41" i="10"/>
  <c r="AT41" i="10" s="1"/>
  <c r="AQ41" i="10"/>
  <c r="AR41" i="10" s="1"/>
  <c r="AO41" i="10"/>
  <c r="AP41" i="10" s="1"/>
  <c r="AM41" i="10"/>
  <c r="AN41" i="10" s="1"/>
  <c r="AK41" i="10"/>
  <c r="AL41" i="10" s="1"/>
  <c r="AI41" i="10"/>
  <c r="AJ41" i="10" s="1"/>
  <c r="AG41" i="10"/>
  <c r="AH41" i="10" s="1"/>
  <c r="AE41" i="10"/>
  <c r="AF41" i="10" s="1"/>
  <c r="AC41" i="10"/>
  <c r="AD41" i="10" s="1"/>
  <c r="AA41" i="10"/>
  <c r="AU40" i="10"/>
  <c r="AV40" i="10" s="1"/>
  <c r="AS40" i="10"/>
  <c r="AT40" i="10" s="1"/>
  <c r="AQ40" i="10"/>
  <c r="AR40" i="10" s="1"/>
  <c r="AO40" i="10"/>
  <c r="AP40" i="10" s="1"/>
  <c r="AM40" i="10"/>
  <c r="AN40" i="10" s="1"/>
  <c r="AK40" i="10"/>
  <c r="AL40" i="10" s="1"/>
  <c r="AI40" i="10"/>
  <c r="AJ40" i="10" s="1"/>
  <c r="AG40" i="10"/>
  <c r="AH40" i="10" s="1"/>
  <c r="AE40" i="10"/>
  <c r="AF40" i="10" s="1"/>
  <c r="AC40" i="10"/>
  <c r="AD40" i="10" s="1"/>
  <c r="AA40" i="10"/>
  <c r="AU39" i="10"/>
  <c r="AV39" i="10" s="1"/>
  <c r="AS39" i="10"/>
  <c r="AT39" i="10" s="1"/>
  <c r="AQ39" i="10"/>
  <c r="AR39" i="10" s="1"/>
  <c r="AO39" i="10"/>
  <c r="AP39" i="10" s="1"/>
  <c r="AM39" i="10"/>
  <c r="AN39" i="10" s="1"/>
  <c r="AK39" i="10"/>
  <c r="AL39" i="10" s="1"/>
  <c r="AI39" i="10"/>
  <c r="AJ39" i="10" s="1"/>
  <c r="AG39" i="10"/>
  <c r="AH39" i="10" s="1"/>
  <c r="AE39" i="10"/>
  <c r="AF39" i="10" s="1"/>
  <c r="AC39" i="10"/>
  <c r="AD39" i="10" s="1"/>
  <c r="AA39" i="10"/>
  <c r="AB39" i="10" s="1"/>
  <c r="AU38" i="10"/>
  <c r="AV38" i="10" s="1"/>
  <c r="AS38" i="10"/>
  <c r="AT38" i="10" s="1"/>
  <c r="AQ38" i="10"/>
  <c r="AR38" i="10" s="1"/>
  <c r="AO38" i="10"/>
  <c r="AP38" i="10" s="1"/>
  <c r="AM38" i="10"/>
  <c r="AN38" i="10" s="1"/>
  <c r="AK38" i="10"/>
  <c r="AL38" i="10" s="1"/>
  <c r="AI38" i="10"/>
  <c r="AJ38" i="10" s="1"/>
  <c r="AG38" i="10"/>
  <c r="AH38" i="10" s="1"/>
  <c r="AE38" i="10"/>
  <c r="AF38" i="10" s="1"/>
  <c r="AC38" i="10"/>
  <c r="AD38" i="10" s="1"/>
  <c r="AA38" i="10"/>
  <c r="AU37" i="10"/>
  <c r="AV37" i="10" s="1"/>
  <c r="AS37" i="10"/>
  <c r="AT37" i="10" s="1"/>
  <c r="AQ37" i="10"/>
  <c r="AR37" i="10" s="1"/>
  <c r="AO37" i="10"/>
  <c r="AP37" i="10" s="1"/>
  <c r="AM37" i="10"/>
  <c r="AN37" i="10" s="1"/>
  <c r="AK37" i="10"/>
  <c r="AL37" i="10" s="1"/>
  <c r="AI37" i="10"/>
  <c r="AJ37" i="10" s="1"/>
  <c r="AG37" i="10"/>
  <c r="AH37" i="10" s="1"/>
  <c r="AE37" i="10"/>
  <c r="AF37" i="10" s="1"/>
  <c r="AC37" i="10"/>
  <c r="AD37" i="10" s="1"/>
  <c r="AA37" i="10"/>
  <c r="AU36" i="10"/>
  <c r="AV36" i="10" s="1"/>
  <c r="AS36" i="10"/>
  <c r="AT36" i="10" s="1"/>
  <c r="AQ36" i="10"/>
  <c r="AR36" i="10" s="1"/>
  <c r="AO36" i="10"/>
  <c r="AP36" i="10" s="1"/>
  <c r="AM36" i="10"/>
  <c r="AN36" i="10" s="1"/>
  <c r="AK36" i="10"/>
  <c r="AL36" i="10" s="1"/>
  <c r="AI36" i="10"/>
  <c r="AJ36" i="10" s="1"/>
  <c r="AG36" i="10"/>
  <c r="AH36" i="10" s="1"/>
  <c r="AE36" i="10"/>
  <c r="AF36" i="10" s="1"/>
  <c r="AC36" i="10"/>
  <c r="AD36" i="10" s="1"/>
  <c r="AA36" i="10"/>
  <c r="AU35" i="10"/>
  <c r="AV35" i="10" s="1"/>
  <c r="AS35" i="10"/>
  <c r="AT35" i="10" s="1"/>
  <c r="AQ35" i="10"/>
  <c r="AR35" i="10" s="1"/>
  <c r="AO35" i="10"/>
  <c r="AP35" i="10" s="1"/>
  <c r="AM35" i="10"/>
  <c r="AN35" i="10" s="1"/>
  <c r="AK35" i="10"/>
  <c r="AL35" i="10" s="1"/>
  <c r="AI35" i="10"/>
  <c r="AJ35" i="10" s="1"/>
  <c r="AG35" i="10"/>
  <c r="AH35" i="10" s="1"/>
  <c r="AE35" i="10"/>
  <c r="AF35" i="10" s="1"/>
  <c r="AC35" i="10"/>
  <c r="AD35" i="10" s="1"/>
  <c r="AA35" i="10"/>
  <c r="AB35" i="10" s="1"/>
  <c r="AU34" i="10"/>
  <c r="AV34" i="10" s="1"/>
  <c r="AS34" i="10"/>
  <c r="AT34" i="10" s="1"/>
  <c r="AQ34" i="10"/>
  <c r="AR34" i="10" s="1"/>
  <c r="AO34" i="10"/>
  <c r="AP34" i="10" s="1"/>
  <c r="AM34" i="10"/>
  <c r="AN34" i="10" s="1"/>
  <c r="AK34" i="10"/>
  <c r="AL34" i="10" s="1"/>
  <c r="AI34" i="10"/>
  <c r="AJ34" i="10" s="1"/>
  <c r="AG34" i="10"/>
  <c r="AH34" i="10" s="1"/>
  <c r="AE34" i="10"/>
  <c r="AF34" i="10" s="1"/>
  <c r="AC34" i="10"/>
  <c r="AD34" i="10" s="1"/>
  <c r="AA34" i="10"/>
  <c r="AU33" i="10"/>
  <c r="AV33" i="10" s="1"/>
  <c r="AS33" i="10"/>
  <c r="AT33" i="10" s="1"/>
  <c r="AQ33" i="10"/>
  <c r="AR33" i="10" s="1"/>
  <c r="AO33" i="10"/>
  <c r="AP33" i="10" s="1"/>
  <c r="AM33" i="10"/>
  <c r="AN33" i="10" s="1"/>
  <c r="AK33" i="10"/>
  <c r="AL33" i="10" s="1"/>
  <c r="AI33" i="10"/>
  <c r="AJ33" i="10" s="1"/>
  <c r="AG33" i="10"/>
  <c r="AH33" i="10" s="1"/>
  <c r="AE33" i="10"/>
  <c r="AF33" i="10" s="1"/>
  <c r="AC33" i="10"/>
  <c r="AD33" i="10" s="1"/>
  <c r="AA33" i="10"/>
  <c r="AU32" i="10"/>
  <c r="AV32" i="10" s="1"/>
  <c r="AS32" i="10"/>
  <c r="AT32" i="10" s="1"/>
  <c r="AQ32" i="10"/>
  <c r="AR32" i="10" s="1"/>
  <c r="AO32" i="10"/>
  <c r="AP32" i="10" s="1"/>
  <c r="AM32" i="10"/>
  <c r="AN32" i="10" s="1"/>
  <c r="AK32" i="10"/>
  <c r="AL32" i="10" s="1"/>
  <c r="AI32" i="10"/>
  <c r="AJ32" i="10" s="1"/>
  <c r="AG32" i="10"/>
  <c r="AH32" i="10" s="1"/>
  <c r="AE32" i="10"/>
  <c r="AF32" i="10" s="1"/>
  <c r="AC32" i="10"/>
  <c r="AD32" i="10" s="1"/>
  <c r="AA32" i="10"/>
  <c r="AU31" i="10"/>
  <c r="AV31" i="10" s="1"/>
  <c r="AS31" i="10"/>
  <c r="AT31" i="10" s="1"/>
  <c r="AQ31" i="10"/>
  <c r="AR31" i="10" s="1"/>
  <c r="AO31" i="10"/>
  <c r="AP31" i="10" s="1"/>
  <c r="AM31" i="10"/>
  <c r="AN31" i="10" s="1"/>
  <c r="AK31" i="10"/>
  <c r="AL31" i="10" s="1"/>
  <c r="AI31" i="10"/>
  <c r="AJ31" i="10" s="1"/>
  <c r="AG31" i="10"/>
  <c r="AH31" i="10" s="1"/>
  <c r="AE31" i="10"/>
  <c r="AF31" i="10" s="1"/>
  <c r="AC31" i="10"/>
  <c r="AD31" i="10" s="1"/>
  <c r="AA31" i="10"/>
  <c r="AB31" i="10" s="1"/>
  <c r="AU30" i="10"/>
  <c r="AV30" i="10" s="1"/>
  <c r="AS30" i="10"/>
  <c r="AT30" i="10" s="1"/>
  <c r="AQ30" i="10"/>
  <c r="AR30" i="10" s="1"/>
  <c r="AO30" i="10"/>
  <c r="AP30" i="10" s="1"/>
  <c r="AM30" i="10"/>
  <c r="AN30" i="10" s="1"/>
  <c r="AK30" i="10"/>
  <c r="AL30" i="10" s="1"/>
  <c r="AI30" i="10"/>
  <c r="AJ30" i="10" s="1"/>
  <c r="AG30" i="10"/>
  <c r="AH30" i="10" s="1"/>
  <c r="AE30" i="10"/>
  <c r="AF30" i="10" s="1"/>
  <c r="AC30" i="10"/>
  <c r="AD30" i="10" s="1"/>
  <c r="AA30" i="10"/>
  <c r="AB30" i="10" s="1"/>
  <c r="AU29" i="10"/>
  <c r="AV29" i="10" s="1"/>
  <c r="AS29" i="10"/>
  <c r="AT29" i="10" s="1"/>
  <c r="AQ29" i="10"/>
  <c r="AR29" i="10" s="1"/>
  <c r="AO29" i="10"/>
  <c r="AP29" i="10" s="1"/>
  <c r="AM29" i="10"/>
  <c r="AN29" i="10" s="1"/>
  <c r="AK29" i="10"/>
  <c r="AL29" i="10" s="1"/>
  <c r="AI29" i="10"/>
  <c r="AJ29" i="10" s="1"/>
  <c r="AG29" i="10"/>
  <c r="AH29" i="10" s="1"/>
  <c r="AE29" i="10"/>
  <c r="AF29" i="10" s="1"/>
  <c r="AC29" i="10"/>
  <c r="AD29" i="10" s="1"/>
  <c r="AA29" i="10"/>
  <c r="AU28" i="10"/>
  <c r="AV28" i="10" s="1"/>
  <c r="AS28" i="10"/>
  <c r="AT28" i="10" s="1"/>
  <c r="AQ28" i="10"/>
  <c r="AR28" i="10" s="1"/>
  <c r="AO28" i="10"/>
  <c r="AP28" i="10" s="1"/>
  <c r="AM28" i="10"/>
  <c r="AN28" i="10" s="1"/>
  <c r="AK28" i="10"/>
  <c r="AL28" i="10" s="1"/>
  <c r="AI28" i="10"/>
  <c r="AJ28" i="10" s="1"/>
  <c r="AG28" i="10"/>
  <c r="AH28" i="10" s="1"/>
  <c r="AE28" i="10"/>
  <c r="AF28" i="10" s="1"/>
  <c r="AC28" i="10"/>
  <c r="AD28" i="10" s="1"/>
  <c r="AA28" i="10"/>
  <c r="AB28" i="10" s="1"/>
  <c r="AU27" i="10"/>
  <c r="AV27" i="10" s="1"/>
  <c r="AS27" i="10"/>
  <c r="AT27" i="10" s="1"/>
  <c r="AQ27" i="10"/>
  <c r="AR27" i="10" s="1"/>
  <c r="AO27" i="10"/>
  <c r="AP27" i="10" s="1"/>
  <c r="AM27" i="10"/>
  <c r="AN27" i="10" s="1"/>
  <c r="AK27" i="10"/>
  <c r="AL27" i="10" s="1"/>
  <c r="AI27" i="10"/>
  <c r="AJ27" i="10" s="1"/>
  <c r="AG27" i="10"/>
  <c r="AH27" i="10" s="1"/>
  <c r="AE27" i="10"/>
  <c r="AF27" i="10" s="1"/>
  <c r="AC27" i="10"/>
  <c r="AD27" i="10" s="1"/>
  <c r="AA27" i="10"/>
  <c r="AU26" i="10"/>
  <c r="AV26" i="10" s="1"/>
  <c r="AS26" i="10"/>
  <c r="AT26" i="10" s="1"/>
  <c r="AQ26" i="10"/>
  <c r="AR26" i="10" s="1"/>
  <c r="AO26" i="10"/>
  <c r="AP26" i="10" s="1"/>
  <c r="AM26" i="10"/>
  <c r="AN26" i="10" s="1"/>
  <c r="AK26" i="10"/>
  <c r="AL26" i="10" s="1"/>
  <c r="AI26" i="10"/>
  <c r="AJ26" i="10" s="1"/>
  <c r="AG26" i="10"/>
  <c r="AH26" i="10" s="1"/>
  <c r="AE26" i="10"/>
  <c r="AF26" i="10" s="1"/>
  <c r="AC26" i="10"/>
  <c r="AD26" i="10" s="1"/>
  <c r="AA26" i="10"/>
  <c r="AB26" i="10" s="1"/>
  <c r="AU25" i="10"/>
  <c r="AV25" i="10" s="1"/>
  <c r="AS25" i="10"/>
  <c r="AT25" i="10" s="1"/>
  <c r="AQ25" i="10"/>
  <c r="AR25" i="10" s="1"/>
  <c r="AO25" i="10"/>
  <c r="AP25" i="10" s="1"/>
  <c r="AM25" i="10"/>
  <c r="AN25" i="10" s="1"/>
  <c r="AK25" i="10"/>
  <c r="AL25" i="10" s="1"/>
  <c r="AI25" i="10"/>
  <c r="AJ25" i="10" s="1"/>
  <c r="AG25" i="10"/>
  <c r="AH25" i="10" s="1"/>
  <c r="AE25" i="10"/>
  <c r="AF25" i="10" s="1"/>
  <c r="AC25" i="10"/>
  <c r="AD25" i="10" s="1"/>
  <c r="AA25" i="10"/>
  <c r="AU24" i="10"/>
  <c r="AV24" i="10" s="1"/>
  <c r="AS24" i="10"/>
  <c r="AT24" i="10" s="1"/>
  <c r="AQ24" i="10"/>
  <c r="AR24" i="10" s="1"/>
  <c r="AO24" i="10"/>
  <c r="AP24" i="10" s="1"/>
  <c r="AM24" i="10"/>
  <c r="AN24" i="10" s="1"/>
  <c r="AK24" i="10"/>
  <c r="AL24" i="10" s="1"/>
  <c r="AI24" i="10"/>
  <c r="AJ24" i="10" s="1"/>
  <c r="AG24" i="10"/>
  <c r="AH24" i="10" s="1"/>
  <c r="AE24" i="10"/>
  <c r="AF24" i="10" s="1"/>
  <c r="AC24" i="10"/>
  <c r="AD24" i="10" s="1"/>
  <c r="AA24" i="10"/>
  <c r="AB24" i="10" s="1"/>
  <c r="AU23" i="10"/>
  <c r="AV23" i="10" s="1"/>
  <c r="AS23" i="10"/>
  <c r="AT23" i="10" s="1"/>
  <c r="AQ23" i="10"/>
  <c r="AR23" i="10" s="1"/>
  <c r="AO23" i="10"/>
  <c r="AP23" i="10" s="1"/>
  <c r="AM23" i="10"/>
  <c r="AN23" i="10" s="1"/>
  <c r="AK23" i="10"/>
  <c r="AL23" i="10" s="1"/>
  <c r="AI23" i="10"/>
  <c r="AJ23" i="10" s="1"/>
  <c r="AG23" i="10"/>
  <c r="AH23" i="10" s="1"/>
  <c r="AE23" i="10"/>
  <c r="AF23" i="10" s="1"/>
  <c r="AC23" i="10"/>
  <c r="AD23" i="10" s="1"/>
  <c r="AA23" i="10"/>
  <c r="AU22" i="10"/>
  <c r="AV22" i="10" s="1"/>
  <c r="AS22" i="10"/>
  <c r="AT22" i="10" s="1"/>
  <c r="AQ22" i="10"/>
  <c r="AR22" i="10" s="1"/>
  <c r="AO22" i="10"/>
  <c r="AP22" i="10" s="1"/>
  <c r="AM22" i="10"/>
  <c r="AN22" i="10" s="1"/>
  <c r="AK22" i="10"/>
  <c r="AL22" i="10" s="1"/>
  <c r="AI22" i="10"/>
  <c r="AJ22" i="10" s="1"/>
  <c r="AG22" i="10"/>
  <c r="AH22" i="10" s="1"/>
  <c r="AE22" i="10"/>
  <c r="AF22" i="10" s="1"/>
  <c r="AC22" i="10"/>
  <c r="AD22" i="10" s="1"/>
  <c r="AA22" i="10"/>
  <c r="AB22" i="10" s="1"/>
  <c r="AU21" i="10"/>
  <c r="AV21" i="10" s="1"/>
  <c r="AS21" i="10"/>
  <c r="AT21" i="10" s="1"/>
  <c r="AQ21" i="10"/>
  <c r="AR21" i="10" s="1"/>
  <c r="AO21" i="10"/>
  <c r="AP21" i="10" s="1"/>
  <c r="AM21" i="10"/>
  <c r="AN21" i="10" s="1"/>
  <c r="AK21" i="10"/>
  <c r="AL21" i="10" s="1"/>
  <c r="AI21" i="10"/>
  <c r="AJ21" i="10" s="1"/>
  <c r="AG21" i="10"/>
  <c r="AH21" i="10" s="1"/>
  <c r="AE21" i="10"/>
  <c r="AF21" i="10" s="1"/>
  <c r="AC21" i="10"/>
  <c r="AD21" i="10" s="1"/>
  <c r="AA21" i="10"/>
  <c r="AU20" i="10"/>
  <c r="AV20" i="10" s="1"/>
  <c r="AS20" i="10"/>
  <c r="AT20" i="10" s="1"/>
  <c r="AQ20" i="10"/>
  <c r="AR20" i="10" s="1"/>
  <c r="AO20" i="10"/>
  <c r="AP20" i="10" s="1"/>
  <c r="AM20" i="10"/>
  <c r="AN20" i="10" s="1"/>
  <c r="AK20" i="10"/>
  <c r="AL20" i="10" s="1"/>
  <c r="AI20" i="10"/>
  <c r="AJ20" i="10" s="1"/>
  <c r="AG20" i="10"/>
  <c r="AH20" i="10" s="1"/>
  <c r="AE20" i="10"/>
  <c r="AF20" i="10" s="1"/>
  <c r="AC20" i="10"/>
  <c r="AD20" i="10" s="1"/>
  <c r="AA20" i="10"/>
  <c r="AB20" i="10" s="1"/>
  <c r="AU19" i="10"/>
  <c r="AV19" i="10" s="1"/>
  <c r="AS19" i="10"/>
  <c r="AT19" i="10" s="1"/>
  <c r="AQ19" i="10"/>
  <c r="AR19" i="10" s="1"/>
  <c r="AO19" i="10"/>
  <c r="AP19" i="10" s="1"/>
  <c r="AM19" i="10"/>
  <c r="AN19" i="10" s="1"/>
  <c r="AK19" i="10"/>
  <c r="AL19" i="10" s="1"/>
  <c r="AI19" i="10"/>
  <c r="AJ19" i="10" s="1"/>
  <c r="AG19" i="10"/>
  <c r="AH19" i="10" s="1"/>
  <c r="AE19" i="10"/>
  <c r="AF19" i="10" s="1"/>
  <c r="AC19" i="10"/>
  <c r="AD19" i="10" s="1"/>
  <c r="AA19" i="10"/>
  <c r="AU18" i="10"/>
  <c r="AV18" i="10" s="1"/>
  <c r="AS18" i="10"/>
  <c r="AT18" i="10" s="1"/>
  <c r="AQ18" i="10"/>
  <c r="AR18" i="10" s="1"/>
  <c r="AO18" i="10"/>
  <c r="AP18" i="10" s="1"/>
  <c r="AM18" i="10"/>
  <c r="AN18" i="10" s="1"/>
  <c r="AK18" i="10"/>
  <c r="AL18" i="10" s="1"/>
  <c r="AI18" i="10"/>
  <c r="AJ18" i="10" s="1"/>
  <c r="AG18" i="10"/>
  <c r="AH18" i="10" s="1"/>
  <c r="AE18" i="10"/>
  <c r="AF18" i="10" s="1"/>
  <c r="AC18" i="10"/>
  <c r="AD18" i="10" s="1"/>
  <c r="AA18" i="10"/>
  <c r="AB18" i="10" s="1"/>
  <c r="AU17" i="10"/>
  <c r="AV17" i="10" s="1"/>
  <c r="AS17" i="10"/>
  <c r="AT17" i="10" s="1"/>
  <c r="AQ17" i="10"/>
  <c r="AR17" i="10" s="1"/>
  <c r="AO17" i="10"/>
  <c r="AP17" i="10" s="1"/>
  <c r="AM17" i="10"/>
  <c r="AN17" i="10" s="1"/>
  <c r="AK17" i="10"/>
  <c r="AL17" i="10" s="1"/>
  <c r="AI17" i="10"/>
  <c r="AJ17" i="10" s="1"/>
  <c r="AG17" i="10"/>
  <c r="AH17" i="10" s="1"/>
  <c r="AE17" i="10"/>
  <c r="AF17" i="10" s="1"/>
  <c r="AC17" i="10"/>
  <c r="AD17" i="10" s="1"/>
  <c r="AA17" i="10"/>
  <c r="AU16" i="10"/>
  <c r="AV16" i="10" s="1"/>
  <c r="AS16" i="10"/>
  <c r="AT16" i="10" s="1"/>
  <c r="AQ16" i="10"/>
  <c r="AR16" i="10" s="1"/>
  <c r="AO16" i="10"/>
  <c r="AP16" i="10" s="1"/>
  <c r="AM16" i="10"/>
  <c r="AN16" i="10" s="1"/>
  <c r="AK16" i="10"/>
  <c r="AL16" i="10" s="1"/>
  <c r="AI16" i="10"/>
  <c r="AJ16" i="10" s="1"/>
  <c r="AG16" i="10"/>
  <c r="AH16" i="10" s="1"/>
  <c r="AE16" i="10"/>
  <c r="AF16" i="10" s="1"/>
  <c r="AC16" i="10"/>
  <c r="AD16" i="10" s="1"/>
  <c r="AA16" i="10"/>
  <c r="AB16" i="10" s="1"/>
  <c r="AU15" i="10"/>
  <c r="AV15" i="10" s="1"/>
  <c r="AS15" i="10"/>
  <c r="AT15" i="10" s="1"/>
  <c r="AQ15" i="10"/>
  <c r="AR15" i="10" s="1"/>
  <c r="AO15" i="10"/>
  <c r="AP15" i="10" s="1"/>
  <c r="AM15" i="10"/>
  <c r="AN15" i="10" s="1"/>
  <c r="AK15" i="10"/>
  <c r="AL15" i="10" s="1"/>
  <c r="AI15" i="10"/>
  <c r="AJ15" i="10" s="1"/>
  <c r="AG15" i="10"/>
  <c r="AH15" i="10" s="1"/>
  <c r="AE15" i="10"/>
  <c r="AF15" i="10" s="1"/>
  <c r="AC15" i="10"/>
  <c r="AD15" i="10" s="1"/>
  <c r="AA15" i="10"/>
  <c r="AU14" i="10"/>
  <c r="AV14" i="10" s="1"/>
  <c r="AS14" i="10"/>
  <c r="AT14" i="10" s="1"/>
  <c r="AQ14" i="10"/>
  <c r="AR14" i="10" s="1"/>
  <c r="AO14" i="10"/>
  <c r="AP14" i="10" s="1"/>
  <c r="AM14" i="10"/>
  <c r="AN14" i="10" s="1"/>
  <c r="AK14" i="10"/>
  <c r="AL14" i="10" s="1"/>
  <c r="AI14" i="10"/>
  <c r="AJ14" i="10" s="1"/>
  <c r="AG14" i="10"/>
  <c r="AH14" i="10" s="1"/>
  <c r="AE14" i="10"/>
  <c r="AF14" i="10" s="1"/>
  <c r="AC14" i="10"/>
  <c r="AD14" i="10" s="1"/>
  <c r="AA14" i="10"/>
  <c r="AB14" i="10" s="1"/>
  <c r="AU13" i="10"/>
  <c r="AV13" i="10" s="1"/>
  <c r="AS13" i="10"/>
  <c r="AT13" i="10" s="1"/>
  <c r="AQ13" i="10"/>
  <c r="AR13" i="10" s="1"/>
  <c r="AO13" i="10"/>
  <c r="AP13" i="10" s="1"/>
  <c r="AM13" i="10"/>
  <c r="AN13" i="10" s="1"/>
  <c r="AK13" i="10"/>
  <c r="AL13" i="10" s="1"/>
  <c r="AI13" i="10"/>
  <c r="AJ13" i="10" s="1"/>
  <c r="AG13" i="10"/>
  <c r="AH13" i="10" s="1"/>
  <c r="AE13" i="10"/>
  <c r="AF13" i="10" s="1"/>
  <c r="AC13" i="10"/>
  <c r="AD13" i="10" s="1"/>
  <c r="AA13" i="10"/>
  <c r="AU12" i="10"/>
  <c r="AV12" i="10" s="1"/>
  <c r="AS12" i="10"/>
  <c r="AT12" i="10" s="1"/>
  <c r="AQ12" i="10"/>
  <c r="AR12" i="10" s="1"/>
  <c r="AO12" i="10"/>
  <c r="AP12" i="10" s="1"/>
  <c r="AM12" i="10"/>
  <c r="AN12" i="10" s="1"/>
  <c r="AK12" i="10"/>
  <c r="AL12" i="10" s="1"/>
  <c r="AI12" i="10"/>
  <c r="AJ12" i="10" s="1"/>
  <c r="AG12" i="10"/>
  <c r="AH12" i="10" s="1"/>
  <c r="AE12" i="10"/>
  <c r="AF12" i="10" s="1"/>
  <c r="AC12" i="10"/>
  <c r="AD12" i="10" s="1"/>
  <c r="AA12" i="10"/>
  <c r="AB12" i="10" s="1"/>
  <c r="AU11" i="10"/>
  <c r="AV11" i="10" s="1"/>
  <c r="AS11" i="10"/>
  <c r="AT11" i="10" s="1"/>
  <c r="AQ11" i="10"/>
  <c r="AR11" i="10" s="1"/>
  <c r="AO11" i="10"/>
  <c r="AP11" i="10" s="1"/>
  <c r="AM11" i="10"/>
  <c r="AN11" i="10" s="1"/>
  <c r="AK11" i="10"/>
  <c r="AL11" i="10" s="1"/>
  <c r="AI11" i="10"/>
  <c r="AJ11" i="10" s="1"/>
  <c r="AG11" i="10"/>
  <c r="AH11" i="10" s="1"/>
  <c r="AE11" i="10"/>
  <c r="AF11" i="10" s="1"/>
  <c r="AC11" i="10"/>
  <c r="AD11" i="10" s="1"/>
  <c r="AA11" i="10"/>
  <c r="AU10" i="10"/>
  <c r="AV10" i="10" s="1"/>
  <c r="AS10" i="10"/>
  <c r="AT10" i="10" s="1"/>
  <c r="AQ10" i="10"/>
  <c r="AR10" i="10" s="1"/>
  <c r="AO10" i="10"/>
  <c r="AP10" i="10" s="1"/>
  <c r="AM10" i="10"/>
  <c r="AN10" i="10" s="1"/>
  <c r="AK10" i="10"/>
  <c r="AL10" i="10" s="1"/>
  <c r="AI10" i="10"/>
  <c r="AJ10" i="10" s="1"/>
  <c r="AG10" i="10"/>
  <c r="AH10" i="10" s="1"/>
  <c r="AE10" i="10"/>
  <c r="AF10" i="10" s="1"/>
  <c r="AC10" i="10"/>
  <c r="AD10" i="10" s="1"/>
  <c r="AA10" i="10"/>
  <c r="AB10" i="10" s="1"/>
  <c r="AU9" i="10"/>
  <c r="AV9" i="10" s="1"/>
  <c r="AS9" i="10"/>
  <c r="AT9" i="10" s="1"/>
  <c r="AQ9" i="10"/>
  <c r="AR9" i="10" s="1"/>
  <c r="AO9" i="10"/>
  <c r="AP9" i="10" s="1"/>
  <c r="AM9" i="10"/>
  <c r="AN9" i="10" s="1"/>
  <c r="AK9" i="10"/>
  <c r="AL9" i="10" s="1"/>
  <c r="AI9" i="10"/>
  <c r="AJ9" i="10" s="1"/>
  <c r="AG9" i="10"/>
  <c r="AH9" i="10" s="1"/>
  <c r="AE9" i="10"/>
  <c r="AF9" i="10" s="1"/>
  <c r="AC9" i="10"/>
  <c r="AD9" i="10" s="1"/>
  <c r="AA9" i="10"/>
  <c r="AU8" i="10"/>
  <c r="AV8" i="10" s="1"/>
  <c r="AS8" i="10"/>
  <c r="AT8" i="10" s="1"/>
  <c r="AQ8" i="10"/>
  <c r="AR8" i="10" s="1"/>
  <c r="AO8" i="10"/>
  <c r="AP8" i="10" s="1"/>
  <c r="AM8" i="10"/>
  <c r="AN8" i="10" s="1"/>
  <c r="AK8" i="10"/>
  <c r="AL8" i="10" s="1"/>
  <c r="AI8" i="10"/>
  <c r="AJ8" i="10" s="1"/>
  <c r="AG8" i="10"/>
  <c r="AH8" i="10" s="1"/>
  <c r="AE8" i="10"/>
  <c r="AF8" i="10" s="1"/>
  <c r="AC8" i="10"/>
  <c r="AD8" i="10" s="1"/>
  <c r="AA8" i="10"/>
  <c r="BA3" i="10"/>
  <c r="H3" i="10"/>
  <c r="A3" i="10"/>
  <c r="AU57" i="9"/>
  <c r="AV57" i="9" s="1"/>
  <c r="AS57" i="9"/>
  <c r="AT57" i="9" s="1"/>
  <c r="AQ57" i="9"/>
  <c r="AR57" i="9" s="1"/>
  <c r="AO57" i="9"/>
  <c r="AP57" i="9" s="1"/>
  <c r="AM57" i="9"/>
  <c r="AN57" i="9" s="1"/>
  <c r="AI57" i="9"/>
  <c r="AJ57" i="9" s="1"/>
  <c r="AG57" i="9"/>
  <c r="AH57" i="9" s="1"/>
  <c r="AE57" i="9"/>
  <c r="AF57" i="9" s="1"/>
  <c r="AC57" i="9"/>
  <c r="AD57" i="9" s="1"/>
  <c r="AA57" i="9"/>
  <c r="AU56" i="9"/>
  <c r="AV56" i="9" s="1"/>
  <c r="AS56" i="9"/>
  <c r="AT56" i="9" s="1"/>
  <c r="AQ56" i="9"/>
  <c r="AR56" i="9" s="1"/>
  <c r="AO56" i="9"/>
  <c r="AP56" i="9" s="1"/>
  <c r="AM56" i="9"/>
  <c r="AN56" i="9" s="1"/>
  <c r="AI56" i="9"/>
  <c r="AJ56" i="9" s="1"/>
  <c r="AG56" i="9"/>
  <c r="AH56" i="9" s="1"/>
  <c r="AE56" i="9"/>
  <c r="AF56" i="9" s="1"/>
  <c r="AC56" i="9"/>
  <c r="AD56" i="9" s="1"/>
  <c r="AA56" i="9"/>
  <c r="AU55" i="9"/>
  <c r="AV55" i="9" s="1"/>
  <c r="AS55" i="9"/>
  <c r="AT55" i="9" s="1"/>
  <c r="AQ55" i="9"/>
  <c r="AR55" i="9" s="1"/>
  <c r="AO55" i="9"/>
  <c r="AP55" i="9" s="1"/>
  <c r="AM55" i="9"/>
  <c r="AN55" i="9" s="1"/>
  <c r="AI55" i="9"/>
  <c r="AJ55" i="9" s="1"/>
  <c r="AG55" i="9"/>
  <c r="AH55" i="9" s="1"/>
  <c r="AE55" i="9"/>
  <c r="AF55" i="9" s="1"/>
  <c r="AC55" i="9"/>
  <c r="AD55" i="9" s="1"/>
  <c r="AA55" i="9"/>
  <c r="AU54" i="9"/>
  <c r="AV54" i="9" s="1"/>
  <c r="AS54" i="9"/>
  <c r="AT54" i="9" s="1"/>
  <c r="AQ54" i="9"/>
  <c r="AR54" i="9" s="1"/>
  <c r="AO54" i="9"/>
  <c r="AP54" i="9" s="1"/>
  <c r="AM54" i="9"/>
  <c r="AN54" i="9" s="1"/>
  <c r="AI54" i="9"/>
  <c r="AJ54" i="9" s="1"/>
  <c r="AG54" i="9"/>
  <c r="AH54" i="9" s="1"/>
  <c r="AE54" i="9"/>
  <c r="AF54" i="9" s="1"/>
  <c r="AC54" i="9"/>
  <c r="AD54" i="9" s="1"/>
  <c r="AA54" i="9"/>
  <c r="AU53" i="9"/>
  <c r="AV53" i="9" s="1"/>
  <c r="AS53" i="9"/>
  <c r="AT53" i="9" s="1"/>
  <c r="AQ53" i="9"/>
  <c r="AR53" i="9" s="1"/>
  <c r="AO53" i="9"/>
  <c r="AP53" i="9" s="1"/>
  <c r="AM53" i="9"/>
  <c r="AN53" i="9" s="1"/>
  <c r="AI53" i="9"/>
  <c r="AJ53" i="9" s="1"/>
  <c r="AG53" i="9"/>
  <c r="AH53" i="9" s="1"/>
  <c r="AE53" i="9"/>
  <c r="AF53" i="9" s="1"/>
  <c r="AC53" i="9"/>
  <c r="AD53" i="9" s="1"/>
  <c r="AA53" i="9"/>
  <c r="AB53" i="9" s="1"/>
  <c r="AU52" i="9"/>
  <c r="AV52" i="9" s="1"/>
  <c r="AS52" i="9"/>
  <c r="AT52" i="9" s="1"/>
  <c r="AQ52" i="9"/>
  <c r="AR52" i="9" s="1"/>
  <c r="AO52" i="9"/>
  <c r="AP52" i="9" s="1"/>
  <c r="AM52" i="9"/>
  <c r="AN52" i="9" s="1"/>
  <c r="AI52" i="9"/>
  <c r="AJ52" i="9" s="1"/>
  <c r="AG52" i="9"/>
  <c r="AH52" i="9" s="1"/>
  <c r="AE52" i="9"/>
  <c r="AF52" i="9" s="1"/>
  <c r="AC52" i="9"/>
  <c r="AD52" i="9" s="1"/>
  <c r="AA52" i="9"/>
  <c r="AU51" i="9"/>
  <c r="AV51" i="9" s="1"/>
  <c r="AS51" i="9"/>
  <c r="AT51" i="9" s="1"/>
  <c r="AQ51" i="9"/>
  <c r="AR51" i="9" s="1"/>
  <c r="AO51" i="9"/>
  <c r="AP51" i="9" s="1"/>
  <c r="AM51" i="9"/>
  <c r="AN51" i="9" s="1"/>
  <c r="AI51" i="9"/>
  <c r="AJ51" i="9" s="1"/>
  <c r="AG51" i="9"/>
  <c r="AH51" i="9" s="1"/>
  <c r="AE51" i="9"/>
  <c r="AF51" i="9" s="1"/>
  <c r="AC51" i="9"/>
  <c r="AD51" i="9" s="1"/>
  <c r="AA51" i="9"/>
  <c r="AU49" i="9"/>
  <c r="AV49" i="9" s="1"/>
  <c r="AS49" i="9"/>
  <c r="AT49" i="9" s="1"/>
  <c r="AQ49" i="9"/>
  <c r="AR49" i="9" s="1"/>
  <c r="AO49" i="9"/>
  <c r="AP49" i="9" s="1"/>
  <c r="AM49" i="9"/>
  <c r="AN49" i="9" s="1"/>
  <c r="AI49" i="9"/>
  <c r="AJ49" i="9" s="1"/>
  <c r="AG49" i="9"/>
  <c r="AH49" i="9" s="1"/>
  <c r="AE49" i="9"/>
  <c r="AF49" i="9" s="1"/>
  <c r="AC49" i="9"/>
  <c r="AD49" i="9" s="1"/>
  <c r="AA49" i="9"/>
  <c r="AU48" i="9"/>
  <c r="AV48" i="9" s="1"/>
  <c r="AS48" i="9"/>
  <c r="AT48" i="9" s="1"/>
  <c r="AQ48" i="9"/>
  <c r="AR48" i="9" s="1"/>
  <c r="AO48" i="9"/>
  <c r="AP48" i="9" s="1"/>
  <c r="AM48" i="9"/>
  <c r="AN48" i="9" s="1"/>
  <c r="AI48" i="9"/>
  <c r="AJ48" i="9" s="1"/>
  <c r="AG48" i="9"/>
  <c r="AH48" i="9" s="1"/>
  <c r="AE48" i="9"/>
  <c r="AF48" i="9" s="1"/>
  <c r="AC48" i="9"/>
  <c r="AD48" i="9" s="1"/>
  <c r="AA48" i="9"/>
  <c r="AU47" i="9"/>
  <c r="AV47" i="9" s="1"/>
  <c r="AS47" i="9"/>
  <c r="AT47" i="9" s="1"/>
  <c r="AQ47" i="9"/>
  <c r="AR47" i="9" s="1"/>
  <c r="AO47" i="9"/>
  <c r="AP47" i="9" s="1"/>
  <c r="AM47" i="9"/>
  <c r="AN47" i="9" s="1"/>
  <c r="AI47" i="9"/>
  <c r="AJ47" i="9" s="1"/>
  <c r="AG47" i="9"/>
  <c r="AH47" i="9" s="1"/>
  <c r="AE47" i="9"/>
  <c r="AF47" i="9" s="1"/>
  <c r="AC47" i="9"/>
  <c r="AD47" i="9" s="1"/>
  <c r="AA47" i="9"/>
  <c r="AU46" i="9"/>
  <c r="AV46" i="9" s="1"/>
  <c r="AS46" i="9"/>
  <c r="AT46" i="9" s="1"/>
  <c r="AQ46" i="9"/>
  <c r="AR46" i="9" s="1"/>
  <c r="AO46" i="9"/>
  <c r="AP46" i="9" s="1"/>
  <c r="AM46" i="9"/>
  <c r="AN46" i="9" s="1"/>
  <c r="AI46" i="9"/>
  <c r="AJ46" i="9" s="1"/>
  <c r="AG46" i="9"/>
  <c r="AH46" i="9" s="1"/>
  <c r="AE46" i="9"/>
  <c r="AF46" i="9" s="1"/>
  <c r="AC46" i="9"/>
  <c r="AD46" i="9" s="1"/>
  <c r="AA46" i="9"/>
  <c r="AU45" i="9"/>
  <c r="AV45" i="9" s="1"/>
  <c r="AS45" i="9"/>
  <c r="AT45" i="9" s="1"/>
  <c r="AQ45" i="9"/>
  <c r="AR45" i="9" s="1"/>
  <c r="AO45" i="9"/>
  <c r="AP45" i="9" s="1"/>
  <c r="AM45" i="9"/>
  <c r="AN45" i="9" s="1"/>
  <c r="AI45" i="9"/>
  <c r="AJ45" i="9" s="1"/>
  <c r="AG45" i="9"/>
  <c r="AH45" i="9" s="1"/>
  <c r="AE45" i="9"/>
  <c r="AF45" i="9" s="1"/>
  <c r="AC45" i="9"/>
  <c r="AD45" i="9" s="1"/>
  <c r="AA45" i="9"/>
  <c r="AU44" i="9"/>
  <c r="AV44" i="9" s="1"/>
  <c r="AS44" i="9"/>
  <c r="AT44" i="9" s="1"/>
  <c r="AQ44" i="9"/>
  <c r="AR44" i="9" s="1"/>
  <c r="AO44" i="9"/>
  <c r="AP44" i="9" s="1"/>
  <c r="AM44" i="9"/>
  <c r="AN44" i="9" s="1"/>
  <c r="AI44" i="9"/>
  <c r="AJ44" i="9" s="1"/>
  <c r="AG44" i="9"/>
  <c r="AH44" i="9" s="1"/>
  <c r="AE44" i="9"/>
  <c r="AF44" i="9" s="1"/>
  <c r="AC44" i="9"/>
  <c r="AD44" i="9" s="1"/>
  <c r="AA44" i="9"/>
  <c r="AU43" i="9"/>
  <c r="AV43" i="9" s="1"/>
  <c r="AS43" i="9"/>
  <c r="AT43" i="9" s="1"/>
  <c r="AQ43" i="9"/>
  <c r="AR43" i="9" s="1"/>
  <c r="AO43" i="9"/>
  <c r="AP43" i="9" s="1"/>
  <c r="AM43" i="9"/>
  <c r="AN43" i="9" s="1"/>
  <c r="AI43" i="9"/>
  <c r="AJ43" i="9" s="1"/>
  <c r="AG43" i="9"/>
  <c r="AH43" i="9" s="1"/>
  <c r="AE43" i="9"/>
  <c r="AF43" i="9" s="1"/>
  <c r="AC43" i="9"/>
  <c r="AD43" i="9" s="1"/>
  <c r="AA43" i="9"/>
  <c r="AU42" i="9"/>
  <c r="AV42" i="9" s="1"/>
  <c r="AS42" i="9"/>
  <c r="AT42" i="9" s="1"/>
  <c r="AQ42" i="9"/>
  <c r="AR42" i="9" s="1"/>
  <c r="AO42" i="9"/>
  <c r="AP42" i="9" s="1"/>
  <c r="AM42" i="9"/>
  <c r="AN42" i="9" s="1"/>
  <c r="AI42" i="9"/>
  <c r="AJ42" i="9" s="1"/>
  <c r="AG42" i="9"/>
  <c r="AH42" i="9" s="1"/>
  <c r="AE42" i="9"/>
  <c r="AF42" i="9" s="1"/>
  <c r="AC42" i="9"/>
  <c r="AD42" i="9" s="1"/>
  <c r="AA42" i="9"/>
  <c r="AU41" i="9"/>
  <c r="AV41" i="9" s="1"/>
  <c r="AS41" i="9"/>
  <c r="AT41" i="9" s="1"/>
  <c r="AQ41" i="9"/>
  <c r="AR41" i="9" s="1"/>
  <c r="AO41" i="9"/>
  <c r="AP41" i="9" s="1"/>
  <c r="AM41" i="9"/>
  <c r="AN41" i="9" s="1"/>
  <c r="AI41" i="9"/>
  <c r="AJ41" i="9" s="1"/>
  <c r="AG41" i="9"/>
  <c r="AH41" i="9" s="1"/>
  <c r="AE41" i="9"/>
  <c r="AF41" i="9" s="1"/>
  <c r="AC41" i="9"/>
  <c r="AD41" i="9" s="1"/>
  <c r="AA41" i="9"/>
  <c r="AU40" i="9"/>
  <c r="AV40" i="9" s="1"/>
  <c r="AS40" i="9"/>
  <c r="AT40" i="9" s="1"/>
  <c r="AQ40" i="9"/>
  <c r="AR40" i="9" s="1"/>
  <c r="AO40" i="9"/>
  <c r="AP40" i="9" s="1"/>
  <c r="AM40" i="9"/>
  <c r="AN40" i="9" s="1"/>
  <c r="AI40" i="9"/>
  <c r="AJ40" i="9" s="1"/>
  <c r="AG40" i="9"/>
  <c r="AH40" i="9" s="1"/>
  <c r="AE40" i="9"/>
  <c r="AF40" i="9" s="1"/>
  <c r="AC40" i="9"/>
  <c r="AD40" i="9" s="1"/>
  <c r="AA40" i="9"/>
  <c r="AU39" i="9"/>
  <c r="AV39" i="9" s="1"/>
  <c r="AS39" i="9"/>
  <c r="AT39" i="9" s="1"/>
  <c r="AQ39" i="9"/>
  <c r="AR39" i="9" s="1"/>
  <c r="AO39" i="9"/>
  <c r="AP39" i="9" s="1"/>
  <c r="AM39" i="9"/>
  <c r="AN39" i="9" s="1"/>
  <c r="AI39" i="9"/>
  <c r="AJ39" i="9" s="1"/>
  <c r="AG39" i="9"/>
  <c r="AH39" i="9" s="1"/>
  <c r="AE39" i="9"/>
  <c r="AF39" i="9" s="1"/>
  <c r="AC39" i="9"/>
  <c r="AD39" i="9" s="1"/>
  <c r="AA39" i="9"/>
  <c r="AU38" i="9"/>
  <c r="AV38" i="9" s="1"/>
  <c r="AS38" i="9"/>
  <c r="AT38" i="9" s="1"/>
  <c r="AQ38" i="9"/>
  <c r="AR38" i="9" s="1"/>
  <c r="AO38" i="9"/>
  <c r="AP38" i="9" s="1"/>
  <c r="AM38" i="9"/>
  <c r="AN38" i="9" s="1"/>
  <c r="AI38" i="9"/>
  <c r="AJ38" i="9" s="1"/>
  <c r="AG38" i="9"/>
  <c r="AH38" i="9" s="1"/>
  <c r="AE38" i="9"/>
  <c r="AF38" i="9" s="1"/>
  <c r="AC38" i="9"/>
  <c r="AD38" i="9" s="1"/>
  <c r="AA38" i="9"/>
  <c r="AU37" i="9"/>
  <c r="AV37" i="9" s="1"/>
  <c r="AS37" i="9"/>
  <c r="AT37" i="9" s="1"/>
  <c r="AQ37" i="9"/>
  <c r="AR37" i="9" s="1"/>
  <c r="AO37" i="9"/>
  <c r="AP37" i="9" s="1"/>
  <c r="AM37" i="9"/>
  <c r="AN37" i="9" s="1"/>
  <c r="AI37" i="9"/>
  <c r="AJ37" i="9" s="1"/>
  <c r="AG37" i="9"/>
  <c r="AH37" i="9" s="1"/>
  <c r="AE37" i="9"/>
  <c r="AF37" i="9" s="1"/>
  <c r="AC37" i="9"/>
  <c r="AD37" i="9" s="1"/>
  <c r="AA37" i="9"/>
  <c r="AB37" i="9" s="1"/>
  <c r="AU36" i="9"/>
  <c r="AV36" i="9" s="1"/>
  <c r="AS36" i="9"/>
  <c r="AT36" i="9" s="1"/>
  <c r="AQ36" i="9"/>
  <c r="AR36" i="9" s="1"/>
  <c r="AO36" i="9"/>
  <c r="AP36" i="9" s="1"/>
  <c r="AM36" i="9"/>
  <c r="AN36" i="9" s="1"/>
  <c r="AI36" i="9"/>
  <c r="AJ36" i="9" s="1"/>
  <c r="AG36" i="9"/>
  <c r="AH36" i="9" s="1"/>
  <c r="AE36" i="9"/>
  <c r="AF36" i="9" s="1"/>
  <c r="AC36" i="9"/>
  <c r="AD36" i="9" s="1"/>
  <c r="AA36" i="9"/>
  <c r="AU35" i="9"/>
  <c r="AV35" i="9" s="1"/>
  <c r="AS35" i="9"/>
  <c r="AT35" i="9" s="1"/>
  <c r="AQ35" i="9"/>
  <c r="AR35" i="9" s="1"/>
  <c r="AO35" i="9"/>
  <c r="AP35" i="9" s="1"/>
  <c r="AM35" i="9"/>
  <c r="AN35" i="9" s="1"/>
  <c r="AI35" i="9"/>
  <c r="AJ35" i="9" s="1"/>
  <c r="AG35" i="9"/>
  <c r="AH35" i="9" s="1"/>
  <c r="AE35" i="9"/>
  <c r="AF35" i="9" s="1"/>
  <c r="AC35" i="9"/>
  <c r="AD35" i="9" s="1"/>
  <c r="AA35" i="9"/>
  <c r="AU34" i="9"/>
  <c r="AV34" i="9" s="1"/>
  <c r="AS34" i="9"/>
  <c r="AT34" i="9" s="1"/>
  <c r="AQ34" i="9"/>
  <c r="AR34" i="9" s="1"/>
  <c r="AO34" i="9"/>
  <c r="AP34" i="9" s="1"/>
  <c r="AM34" i="9"/>
  <c r="AN34" i="9" s="1"/>
  <c r="AI34" i="9"/>
  <c r="AJ34" i="9" s="1"/>
  <c r="AG34" i="9"/>
  <c r="AH34" i="9" s="1"/>
  <c r="AE34" i="9"/>
  <c r="AF34" i="9" s="1"/>
  <c r="AC34" i="9"/>
  <c r="AD34" i="9" s="1"/>
  <c r="AA34" i="9"/>
  <c r="AU33" i="9"/>
  <c r="AV33" i="9" s="1"/>
  <c r="AS33" i="9"/>
  <c r="AT33" i="9" s="1"/>
  <c r="AQ33" i="9"/>
  <c r="AR33" i="9" s="1"/>
  <c r="AO33" i="9"/>
  <c r="AP33" i="9" s="1"/>
  <c r="AM33" i="9"/>
  <c r="AN33" i="9" s="1"/>
  <c r="AI33" i="9"/>
  <c r="AJ33" i="9" s="1"/>
  <c r="AG33" i="9"/>
  <c r="AH33" i="9" s="1"/>
  <c r="AE33" i="9"/>
  <c r="AF33" i="9" s="1"/>
  <c r="AC33" i="9"/>
  <c r="AD33" i="9" s="1"/>
  <c r="AA33" i="9"/>
  <c r="AU32" i="9"/>
  <c r="AV32" i="9" s="1"/>
  <c r="AS32" i="9"/>
  <c r="AT32" i="9" s="1"/>
  <c r="AQ32" i="9"/>
  <c r="AR32" i="9" s="1"/>
  <c r="AO32" i="9"/>
  <c r="AP32" i="9" s="1"/>
  <c r="AM32" i="9"/>
  <c r="AN32" i="9" s="1"/>
  <c r="AI32" i="9"/>
  <c r="AJ32" i="9" s="1"/>
  <c r="AG32" i="9"/>
  <c r="AH32" i="9" s="1"/>
  <c r="AE32" i="9"/>
  <c r="AF32" i="9" s="1"/>
  <c r="AC32" i="9"/>
  <c r="AD32" i="9" s="1"/>
  <c r="AA32" i="9"/>
  <c r="AU31" i="9"/>
  <c r="AV31" i="9" s="1"/>
  <c r="AS31" i="9"/>
  <c r="AT31" i="9" s="1"/>
  <c r="AQ31" i="9"/>
  <c r="AR31" i="9" s="1"/>
  <c r="AO31" i="9"/>
  <c r="AP31" i="9" s="1"/>
  <c r="AM31" i="9"/>
  <c r="AN31" i="9" s="1"/>
  <c r="AI31" i="9"/>
  <c r="AJ31" i="9" s="1"/>
  <c r="AG31" i="9"/>
  <c r="AH31" i="9" s="1"/>
  <c r="AE31" i="9"/>
  <c r="AF31" i="9" s="1"/>
  <c r="AC31" i="9"/>
  <c r="AD31" i="9" s="1"/>
  <c r="AA31" i="9"/>
  <c r="AU30" i="9"/>
  <c r="AV30" i="9" s="1"/>
  <c r="AS30" i="9"/>
  <c r="AT30" i="9" s="1"/>
  <c r="AQ30" i="9"/>
  <c r="AR30" i="9" s="1"/>
  <c r="AO30" i="9"/>
  <c r="AP30" i="9" s="1"/>
  <c r="AM30" i="9"/>
  <c r="AN30" i="9" s="1"/>
  <c r="AI30" i="9"/>
  <c r="AJ30" i="9" s="1"/>
  <c r="AG30" i="9"/>
  <c r="AH30" i="9" s="1"/>
  <c r="AE30" i="9"/>
  <c r="AF30" i="9" s="1"/>
  <c r="AC30" i="9"/>
  <c r="AD30" i="9" s="1"/>
  <c r="AA30" i="9"/>
  <c r="AU29" i="9"/>
  <c r="AV29" i="9" s="1"/>
  <c r="AS29" i="9"/>
  <c r="AT29" i="9" s="1"/>
  <c r="AQ29" i="9"/>
  <c r="AR29" i="9" s="1"/>
  <c r="AO29" i="9"/>
  <c r="AP29" i="9" s="1"/>
  <c r="AM29" i="9"/>
  <c r="AN29" i="9" s="1"/>
  <c r="AI29" i="9"/>
  <c r="AJ29" i="9" s="1"/>
  <c r="AG29" i="9"/>
  <c r="AH29" i="9" s="1"/>
  <c r="AE29" i="9"/>
  <c r="AF29" i="9" s="1"/>
  <c r="AC29" i="9"/>
  <c r="AD29" i="9" s="1"/>
  <c r="AA29" i="9"/>
  <c r="AU28" i="9"/>
  <c r="AV28" i="9" s="1"/>
  <c r="AS28" i="9"/>
  <c r="AT28" i="9" s="1"/>
  <c r="AQ28" i="9"/>
  <c r="AR28" i="9" s="1"/>
  <c r="AO28" i="9"/>
  <c r="AP28" i="9" s="1"/>
  <c r="AM28" i="9"/>
  <c r="AN28" i="9" s="1"/>
  <c r="AI28" i="9"/>
  <c r="AJ28" i="9" s="1"/>
  <c r="AG28" i="9"/>
  <c r="AH28" i="9" s="1"/>
  <c r="AE28" i="9"/>
  <c r="AF28" i="9" s="1"/>
  <c r="AC28" i="9"/>
  <c r="AD28" i="9" s="1"/>
  <c r="AA28" i="9"/>
  <c r="AU27" i="9"/>
  <c r="AV27" i="9" s="1"/>
  <c r="AS27" i="9"/>
  <c r="AT27" i="9" s="1"/>
  <c r="AQ27" i="9"/>
  <c r="AR27" i="9" s="1"/>
  <c r="AO27" i="9"/>
  <c r="AP27" i="9" s="1"/>
  <c r="AM27" i="9"/>
  <c r="AN27" i="9" s="1"/>
  <c r="AI27" i="9"/>
  <c r="AJ27" i="9" s="1"/>
  <c r="AG27" i="9"/>
  <c r="AH27" i="9" s="1"/>
  <c r="AE27" i="9"/>
  <c r="AF27" i="9" s="1"/>
  <c r="AC27" i="9"/>
  <c r="AD27" i="9" s="1"/>
  <c r="AA27" i="9"/>
  <c r="AU26" i="9"/>
  <c r="AV26" i="9" s="1"/>
  <c r="AS26" i="9"/>
  <c r="AT26" i="9" s="1"/>
  <c r="AQ26" i="9"/>
  <c r="AR26" i="9" s="1"/>
  <c r="AO26" i="9"/>
  <c r="AP26" i="9" s="1"/>
  <c r="AM26" i="9"/>
  <c r="AN26" i="9" s="1"/>
  <c r="AI26" i="9"/>
  <c r="AJ26" i="9" s="1"/>
  <c r="AG26" i="9"/>
  <c r="AH26" i="9" s="1"/>
  <c r="AE26" i="9"/>
  <c r="AF26" i="9" s="1"/>
  <c r="AC26" i="9"/>
  <c r="AD26" i="9" s="1"/>
  <c r="AA26" i="9"/>
  <c r="AU25" i="9"/>
  <c r="AV25" i="9" s="1"/>
  <c r="AS25" i="9"/>
  <c r="AT25" i="9" s="1"/>
  <c r="AQ25" i="9"/>
  <c r="AR25" i="9" s="1"/>
  <c r="AO25" i="9"/>
  <c r="AP25" i="9" s="1"/>
  <c r="AM25" i="9"/>
  <c r="AN25" i="9" s="1"/>
  <c r="AI25" i="9"/>
  <c r="AJ25" i="9" s="1"/>
  <c r="AG25" i="9"/>
  <c r="AH25" i="9" s="1"/>
  <c r="AE25" i="9"/>
  <c r="AF25" i="9" s="1"/>
  <c r="AC25" i="9"/>
  <c r="AD25" i="9" s="1"/>
  <c r="AA25" i="9"/>
  <c r="AU24" i="9"/>
  <c r="AV24" i="9" s="1"/>
  <c r="AS24" i="9"/>
  <c r="AT24" i="9" s="1"/>
  <c r="AQ24" i="9"/>
  <c r="AR24" i="9" s="1"/>
  <c r="AO24" i="9"/>
  <c r="AP24" i="9" s="1"/>
  <c r="AM24" i="9"/>
  <c r="AN24" i="9" s="1"/>
  <c r="AI24" i="9"/>
  <c r="AJ24" i="9" s="1"/>
  <c r="AG24" i="9"/>
  <c r="AH24" i="9" s="1"/>
  <c r="AE24" i="9"/>
  <c r="AF24" i="9" s="1"/>
  <c r="AC24" i="9"/>
  <c r="AD24" i="9" s="1"/>
  <c r="AA24" i="9"/>
  <c r="AU23" i="9"/>
  <c r="AV23" i="9" s="1"/>
  <c r="AS23" i="9"/>
  <c r="AT23" i="9" s="1"/>
  <c r="AQ23" i="9"/>
  <c r="AR23" i="9" s="1"/>
  <c r="AO23" i="9"/>
  <c r="AP23" i="9" s="1"/>
  <c r="AM23" i="9"/>
  <c r="AN23" i="9" s="1"/>
  <c r="AI23" i="9"/>
  <c r="AJ23" i="9" s="1"/>
  <c r="AG23" i="9"/>
  <c r="AH23" i="9" s="1"/>
  <c r="AE23" i="9"/>
  <c r="AF23" i="9" s="1"/>
  <c r="AC23" i="9"/>
  <c r="AD23" i="9" s="1"/>
  <c r="AA23" i="9"/>
  <c r="AU22" i="9"/>
  <c r="AV22" i="9" s="1"/>
  <c r="AS22" i="9"/>
  <c r="AT22" i="9" s="1"/>
  <c r="AQ22" i="9"/>
  <c r="AR22" i="9" s="1"/>
  <c r="AO22" i="9"/>
  <c r="AP22" i="9" s="1"/>
  <c r="AM22" i="9"/>
  <c r="AN22" i="9" s="1"/>
  <c r="AI22" i="9"/>
  <c r="AJ22" i="9" s="1"/>
  <c r="AG22" i="9"/>
  <c r="AH22" i="9" s="1"/>
  <c r="AE22" i="9"/>
  <c r="AF22" i="9" s="1"/>
  <c r="AC22" i="9"/>
  <c r="AD22" i="9" s="1"/>
  <c r="AA22" i="9"/>
  <c r="AU21" i="9"/>
  <c r="AV21" i="9" s="1"/>
  <c r="AS21" i="9"/>
  <c r="AT21" i="9" s="1"/>
  <c r="AQ21" i="9"/>
  <c r="AR21" i="9" s="1"/>
  <c r="AO21" i="9"/>
  <c r="AP21" i="9" s="1"/>
  <c r="AM21" i="9"/>
  <c r="AN21" i="9" s="1"/>
  <c r="AI21" i="9"/>
  <c r="AJ21" i="9" s="1"/>
  <c r="AG21" i="9"/>
  <c r="AH21" i="9" s="1"/>
  <c r="AE21" i="9"/>
  <c r="AF21" i="9" s="1"/>
  <c r="AC21" i="9"/>
  <c r="AD21" i="9" s="1"/>
  <c r="AA21" i="9"/>
  <c r="AB21" i="9" s="1"/>
  <c r="AU20" i="9"/>
  <c r="AV20" i="9" s="1"/>
  <c r="AS20" i="9"/>
  <c r="AT20" i="9" s="1"/>
  <c r="AQ20" i="9"/>
  <c r="AR20" i="9" s="1"/>
  <c r="AO20" i="9"/>
  <c r="AP20" i="9" s="1"/>
  <c r="AM20" i="9"/>
  <c r="AN20" i="9" s="1"/>
  <c r="AI20" i="9"/>
  <c r="AJ20" i="9" s="1"/>
  <c r="AG20" i="9"/>
  <c r="AH20" i="9" s="1"/>
  <c r="AE20" i="9"/>
  <c r="AF20" i="9" s="1"/>
  <c r="AC20" i="9"/>
  <c r="AD20" i="9" s="1"/>
  <c r="AA20" i="9"/>
  <c r="AU19" i="9"/>
  <c r="AV19" i="9" s="1"/>
  <c r="AS19" i="9"/>
  <c r="AT19" i="9" s="1"/>
  <c r="AQ19" i="9"/>
  <c r="AR19" i="9" s="1"/>
  <c r="AO19" i="9"/>
  <c r="AP19" i="9" s="1"/>
  <c r="AM19" i="9"/>
  <c r="AN19" i="9" s="1"/>
  <c r="AI19" i="9"/>
  <c r="AJ19" i="9" s="1"/>
  <c r="AG19" i="9"/>
  <c r="AH19" i="9" s="1"/>
  <c r="AE19" i="9"/>
  <c r="AF19" i="9" s="1"/>
  <c r="AC19" i="9"/>
  <c r="AD19" i="9" s="1"/>
  <c r="AA19" i="9"/>
  <c r="AU18" i="9"/>
  <c r="AV18" i="9" s="1"/>
  <c r="AS18" i="9"/>
  <c r="AT18" i="9" s="1"/>
  <c r="AQ18" i="9"/>
  <c r="AR18" i="9" s="1"/>
  <c r="AO18" i="9"/>
  <c r="AP18" i="9" s="1"/>
  <c r="AM18" i="9"/>
  <c r="AN18" i="9" s="1"/>
  <c r="AI18" i="9"/>
  <c r="AJ18" i="9" s="1"/>
  <c r="AG18" i="9"/>
  <c r="AH18" i="9" s="1"/>
  <c r="AE18" i="9"/>
  <c r="AF18" i="9" s="1"/>
  <c r="AC18" i="9"/>
  <c r="AD18" i="9" s="1"/>
  <c r="AA18" i="9"/>
  <c r="AU17" i="9"/>
  <c r="AV17" i="9" s="1"/>
  <c r="AS17" i="9"/>
  <c r="AT17" i="9" s="1"/>
  <c r="AQ17" i="9"/>
  <c r="AR17" i="9" s="1"/>
  <c r="AO17" i="9"/>
  <c r="AP17" i="9" s="1"/>
  <c r="AM17" i="9"/>
  <c r="AN17" i="9" s="1"/>
  <c r="AI17" i="9"/>
  <c r="AJ17" i="9" s="1"/>
  <c r="AG17" i="9"/>
  <c r="AH17" i="9" s="1"/>
  <c r="AE17" i="9"/>
  <c r="AF17" i="9" s="1"/>
  <c r="AC17" i="9"/>
  <c r="AD17" i="9" s="1"/>
  <c r="AA17" i="9"/>
  <c r="AU16" i="9"/>
  <c r="AV16" i="9" s="1"/>
  <c r="AS16" i="9"/>
  <c r="AT16" i="9" s="1"/>
  <c r="AQ16" i="9"/>
  <c r="AR16" i="9" s="1"/>
  <c r="AO16" i="9"/>
  <c r="AP16" i="9" s="1"/>
  <c r="AM16" i="9"/>
  <c r="AN16" i="9" s="1"/>
  <c r="AI16" i="9"/>
  <c r="AJ16" i="9" s="1"/>
  <c r="AG16" i="9"/>
  <c r="AH16" i="9" s="1"/>
  <c r="AE16" i="9"/>
  <c r="AF16" i="9" s="1"/>
  <c r="AC16" i="9"/>
  <c r="AD16" i="9" s="1"/>
  <c r="AA16" i="9"/>
  <c r="AU15" i="9"/>
  <c r="AV15" i="9" s="1"/>
  <c r="AS15" i="9"/>
  <c r="AT15" i="9" s="1"/>
  <c r="AQ15" i="9"/>
  <c r="AR15" i="9" s="1"/>
  <c r="AO15" i="9"/>
  <c r="AP15" i="9" s="1"/>
  <c r="AM15" i="9"/>
  <c r="AN15" i="9" s="1"/>
  <c r="AI15" i="9"/>
  <c r="AJ15" i="9" s="1"/>
  <c r="AG15" i="9"/>
  <c r="AH15" i="9" s="1"/>
  <c r="AE15" i="9"/>
  <c r="AF15" i="9" s="1"/>
  <c r="AC15" i="9"/>
  <c r="AD15" i="9" s="1"/>
  <c r="AA15" i="9"/>
  <c r="AU14" i="9"/>
  <c r="AV14" i="9" s="1"/>
  <c r="AS14" i="9"/>
  <c r="AT14" i="9" s="1"/>
  <c r="AQ14" i="9"/>
  <c r="AR14" i="9" s="1"/>
  <c r="AO14" i="9"/>
  <c r="AP14" i="9" s="1"/>
  <c r="AM14" i="9"/>
  <c r="AN14" i="9" s="1"/>
  <c r="AI14" i="9"/>
  <c r="AJ14" i="9" s="1"/>
  <c r="AG14" i="9"/>
  <c r="AH14" i="9" s="1"/>
  <c r="AE14" i="9"/>
  <c r="AF14" i="9" s="1"/>
  <c r="AC14" i="9"/>
  <c r="AD14" i="9" s="1"/>
  <c r="AA14" i="9"/>
  <c r="AU13" i="9"/>
  <c r="AV13" i="9" s="1"/>
  <c r="AS13" i="9"/>
  <c r="AT13" i="9" s="1"/>
  <c r="AQ13" i="9"/>
  <c r="AR13" i="9" s="1"/>
  <c r="AO13" i="9"/>
  <c r="AP13" i="9" s="1"/>
  <c r="AM13" i="9"/>
  <c r="AN13" i="9" s="1"/>
  <c r="AI13" i="9"/>
  <c r="AJ13" i="9" s="1"/>
  <c r="AG13" i="9"/>
  <c r="AH13" i="9" s="1"/>
  <c r="AE13" i="9"/>
  <c r="AF13" i="9" s="1"/>
  <c r="AC13" i="9"/>
  <c r="AD13" i="9" s="1"/>
  <c r="AA13" i="9"/>
  <c r="AU12" i="9"/>
  <c r="AV12" i="9" s="1"/>
  <c r="AS12" i="9"/>
  <c r="AT12" i="9" s="1"/>
  <c r="AQ12" i="9"/>
  <c r="AR12" i="9" s="1"/>
  <c r="AO12" i="9"/>
  <c r="AP12" i="9" s="1"/>
  <c r="AM12" i="9"/>
  <c r="AN12" i="9" s="1"/>
  <c r="AI12" i="9"/>
  <c r="AJ12" i="9" s="1"/>
  <c r="AG12" i="9"/>
  <c r="AH12" i="9" s="1"/>
  <c r="AE12" i="9"/>
  <c r="AF12" i="9" s="1"/>
  <c r="AC12" i="9"/>
  <c r="AD12" i="9" s="1"/>
  <c r="AA12" i="9"/>
  <c r="AU11" i="9"/>
  <c r="AV11" i="9" s="1"/>
  <c r="AS11" i="9"/>
  <c r="AT11" i="9" s="1"/>
  <c r="AQ11" i="9"/>
  <c r="AR11" i="9" s="1"/>
  <c r="AO11" i="9"/>
  <c r="AP11" i="9" s="1"/>
  <c r="AM11" i="9"/>
  <c r="AN11" i="9" s="1"/>
  <c r="AI11" i="9"/>
  <c r="AJ11" i="9" s="1"/>
  <c r="AG11" i="9"/>
  <c r="AH11" i="9" s="1"/>
  <c r="AE11" i="9"/>
  <c r="AF11" i="9" s="1"/>
  <c r="AC11" i="9"/>
  <c r="AD11" i="9" s="1"/>
  <c r="AA11" i="9"/>
  <c r="AU10" i="9"/>
  <c r="AV10" i="9" s="1"/>
  <c r="AS10" i="9"/>
  <c r="AT10" i="9" s="1"/>
  <c r="AQ10" i="9"/>
  <c r="AR10" i="9" s="1"/>
  <c r="AO10" i="9"/>
  <c r="AP10" i="9" s="1"/>
  <c r="AM10" i="9"/>
  <c r="AN10" i="9" s="1"/>
  <c r="AI10" i="9"/>
  <c r="AJ10" i="9" s="1"/>
  <c r="AG10" i="9"/>
  <c r="AH10" i="9" s="1"/>
  <c r="AE10" i="9"/>
  <c r="AF10" i="9" s="1"/>
  <c r="AC10" i="9"/>
  <c r="AD10" i="9" s="1"/>
  <c r="AA10" i="9"/>
  <c r="AU9" i="9"/>
  <c r="AV9" i="9" s="1"/>
  <c r="AS9" i="9"/>
  <c r="AT9" i="9" s="1"/>
  <c r="AQ9" i="9"/>
  <c r="AR9" i="9" s="1"/>
  <c r="AO9" i="9"/>
  <c r="AP9" i="9" s="1"/>
  <c r="AM9" i="9"/>
  <c r="AN9" i="9" s="1"/>
  <c r="AI9" i="9"/>
  <c r="AJ9" i="9" s="1"/>
  <c r="AG9" i="9"/>
  <c r="AH9" i="9" s="1"/>
  <c r="AE9" i="9"/>
  <c r="AF9" i="9" s="1"/>
  <c r="AC9" i="9"/>
  <c r="AD9" i="9" s="1"/>
  <c r="AA9" i="9"/>
  <c r="AU8" i="9"/>
  <c r="AV8" i="9" s="1"/>
  <c r="AS8" i="9"/>
  <c r="AT8" i="9" s="1"/>
  <c r="AQ8" i="9"/>
  <c r="AR8" i="9" s="1"/>
  <c r="AO8" i="9"/>
  <c r="AP8" i="9" s="1"/>
  <c r="AM8" i="9"/>
  <c r="AN8" i="9" s="1"/>
  <c r="AI8" i="9"/>
  <c r="AJ8" i="9" s="1"/>
  <c r="AG8" i="9"/>
  <c r="AH8" i="9" s="1"/>
  <c r="AE8" i="9"/>
  <c r="AF8" i="9" s="1"/>
  <c r="AC8" i="9"/>
  <c r="AD8" i="9" s="1"/>
  <c r="AA8" i="9"/>
  <c r="BA3" i="9"/>
  <c r="H3" i="9"/>
  <c r="A3" i="9"/>
  <c r="AA17" i="1"/>
  <c r="AB17" i="1" s="1"/>
  <c r="AC17" i="1"/>
  <c r="AD17" i="1" s="1"/>
  <c r="AE17" i="1"/>
  <c r="AF17" i="1" s="1"/>
  <c r="AG17" i="1"/>
  <c r="AH17" i="1" s="1"/>
  <c r="AI17" i="1"/>
  <c r="AJ17" i="1" s="1"/>
  <c r="AM17" i="1"/>
  <c r="AN17" i="1" s="1"/>
  <c r="AO17" i="1"/>
  <c r="AP17" i="1" s="1"/>
  <c r="AQ17" i="1"/>
  <c r="AR17" i="1" s="1"/>
  <c r="AS17" i="1"/>
  <c r="AT17" i="1" s="1"/>
  <c r="AU17" i="1"/>
  <c r="AV17" i="1" s="1"/>
  <c r="AZ17" i="1"/>
  <c r="AA18" i="1"/>
  <c r="AC18" i="1"/>
  <c r="AD18" i="1" s="1"/>
  <c r="AE18" i="1"/>
  <c r="AF18" i="1" s="1"/>
  <c r="AG18" i="1"/>
  <c r="AH18" i="1" s="1"/>
  <c r="AI18" i="1"/>
  <c r="AJ18" i="1" s="1"/>
  <c r="AM18" i="1"/>
  <c r="AN18" i="1" s="1"/>
  <c r="AO18" i="1"/>
  <c r="AP18" i="1" s="1"/>
  <c r="AQ18" i="1"/>
  <c r="AR18" i="1" s="1"/>
  <c r="AS18" i="1"/>
  <c r="AT18" i="1" s="1"/>
  <c r="AU18" i="1"/>
  <c r="AV18" i="1" s="1"/>
  <c r="AZ18" i="1"/>
  <c r="AA19" i="1"/>
  <c r="AC19" i="1"/>
  <c r="AD19" i="1" s="1"/>
  <c r="AE19" i="1"/>
  <c r="AF19" i="1" s="1"/>
  <c r="AG19" i="1"/>
  <c r="AH19" i="1" s="1"/>
  <c r="AI19" i="1"/>
  <c r="AJ19" i="1" s="1"/>
  <c r="AM19" i="1"/>
  <c r="AN19" i="1" s="1"/>
  <c r="AO19" i="1"/>
  <c r="AP19" i="1" s="1"/>
  <c r="AQ19" i="1"/>
  <c r="AR19" i="1" s="1"/>
  <c r="AS19" i="1"/>
  <c r="AT19" i="1" s="1"/>
  <c r="AU19" i="1"/>
  <c r="AV19" i="1" s="1"/>
  <c r="AZ19" i="1"/>
  <c r="AA20" i="1"/>
  <c r="AC20" i="1"/>
  <c r="AD20" i="1" s="1"/>
  <c r="AE20" i="1"/>
  <c r="AF20" i="1" s="1"/>
  <c r="AG20" i="1"/>
  <c r="AH20" i="1" s="1"/>
  <c r="AI20" i="1"/>
  <c r="AJ20" i="1" s="1"/>
  <c r="AM20" i="1"/>
  <c r="AN20" i="1" s="1"/>
  <c r="AO20" i="1"/>
  <c r="AP20" i="1" s="1"/>
  <c r="AQ20" i="1"/>
  <c r="AR20" i="1" s="1"/>
  <c r="AS20" i="1"/>
  <c r="AT20" i="1" s="1"/>
  <c r="AU20" i="1"/>
  <c r="AV20" i="1" s="1"/>
  <c r="AZ20" i="1"/>
  <c r="AA21" i="1"/>
  <c r="AB21" i="1" s="1"/>
  <c r="AC21" i="1"/>
  <c r="AD21" i="1" s="1"/>
  <c r="AE21" i="1"/>
  <c r="AF21" i="1" s="1"/>
  <c r="AG21" i="1"/>
  <c r="AH21" i="1" s="1"/>
  <c r="AI21" i="1"/>
  <c r="AJ21" i="1" s="1"/>
  <c r="AM21" i="1"/>
  <c r="AN21" i="1" s="1"/>
  <c r="AO21" i="1"/>
  <c r="AP21" i="1" s="1"/>
  <c r="AQ21" i="1"/>
  <c r="AR21" i="1" s="1"/>
  <c r="AS21" i="1"/>
  <c r="AT21" i="1" s="1"/>
  <c r="AU21" i="1"/>
  <c r="AV21" i="1" s="1"/>
  <c r="AZ21" i="1"/>
  <c r="AA22" i="1"/>
  <c r="AC22" i="1"/>
  <c r="AD22" i="1" s="1"/>
  <c r="AE22" i="1"/>
  <c r="AF22" i="1" s="1"/>
  <c r="AG22" i="1"/>
  <c r="AH22" i="1" s="1"/>
  <c r="AI22" i="1"/>
  <c r="AJ22" i="1" s="1"/>
  <c r="AM22" i="1"/>
  <c r="AN22" i="1" s="1"/>
  <c r="AO22" i="1"/>
  <c r="AP22" i="1" s="1"/>
  <c r="AQ22" i="1"/>
  <c r="AR22" i="1" s="1"/>
  <c r="AS22" i="1"/>
  <c r="AT22" i="1" s="1"/>
  <c r="AU22" i="1"/>
  <c r="AV22" i="1" s="1"/>
  <c r="AZ22" i="1"/>
  <c r="AA23" i="1"/>
  <c r="AC23" i="1"/>
  <c r="AD23" i="1" s="1"/>
  <c r="AE23" i="1"/>
  <c r="AF23" i="1" s="1"/>
  <c r="AG23" i="1"/>
  <c r="AH23" i="1" s="1"/>
  <c r="AI23" i="1"/>
  <c r="AJ23" i="1" s="1"/>
  <c r="AM23" i="1"/>
  <c r="AN23" i="1" s="1"/>
  <c r="AO23" i="1"/>
  <c r="AP23" i="1" s="1"/>
  <c r="AQ23" i="1"/>
  <c r="AR23" i="1" s="1"/>
  <c r="AS23" i="1"/>
  <c r="AT23" i="1" s="1"/>
  <c r="AU23" i="1"/>
  <c r="AV23" i="1" s="1"/>
  <c r="AZ23" i="1"/>
  <c r="AA24" i="1"/>
  <c r="AC24" i="1"/>
  <c r="AD24" i="1" s="1"/>
  <c r="AE24" i="1"/>
  <c r="AF24" i="1" s="1"/>
  <c r="AG24" i="1"/>
  <c r="AH24" i="1" s="1"/>
  <c r="AI24" i="1"/>
  <c r="AJ24" i="1" s="1"/>
  <c r="AM24" i="1"/>
  <c r="AN24" i="1" s="1"/>
  <c r="AO24" i="1"/>
  <c r="AP24" i="1" s="1"/>
  <c r="AQ24" i="1"/>
  <c r="AR24" i="1" s="1"/>
  <c r="AS24" i="1"/>
  <c r="AT24" i="1" s="1"/>
  <c r="AU24" i="1"/>
  <c r="AV24" i="1" s="1"/>
  <c r="AZ24" i="1"/>
  <c r="AA25" i="1"/>
  <c r="AB25" i="1" s="1"/>
  <c r="AC25" i="1"/>
  <c r="AD25" i="1" s="1"/>
  <c r="AE25" i="1"/>
  <c r="AF25" i="1" s="1"/>
  <c r="AG25" i="1"/>
  <c r="AH25" i="1" s="1"/>
  <c r="AI25" i="1"/>
  <c r="AJ25" i="1" s="1"/>
  <c r="AM25" i="1"/>
  <c r="AN25" i="1" s="1"/>
  <c r="AO25" i="1"/>
  <c r="AP25" i="1" s="1"/>
  <c r="AQ25" i="1"/>
  <c r="AR25" i="1" s="1"/>
  <c r="AS25" i="1"/>
  <c r="AT25" i="1" s="1"/>
  <c r="AU25" i="1"/>
  <c r="AV25" i="1" s="1"/>
  <c r="AZ25" i="1"/>
  <c r="AA26" i="1"/>
  <c r="AC26" i="1"/>
  <c r="AD26" i="1" s="1"/>
  <c r="AE26" i="1"/>
  <c r="AF26" i="1" s="1"/>
  <c r="AG26" i="1"/>
  <c r="AH26" i="1" s="1"/>
  <c r="AI26" i="1"/>
  <c r="AJ26" i="1" s="1"/>
  <c r="AM26" i="1"/>
  <c r="AN26" i="1" s="1"/>
  <c r="AO26" i="1"/>
  <c r="AP26" i="1" s="1"/>
  <c r="AQ26" i="1"/>
  <c r="AR26" i="1" s="1"/>
  <c r="AS26" i="1"/>
  <c r="AT26" i="1" s="1"/>
  <c r="AU26" i="1"/>
  <c r="AV26" i="1" s="1"/>
  <c r="AZ26" i="1"/>
  <c r="AA27" i="1"/>
  <c r="AC27" i="1"/>
  <c r="AD27" i="1" s="1"/>
  <c r="AE27" i="1"/>
  <c r="AF27" i="1" s="1"/>
  <c r="AG27" i="1"/>
  <c r="AH27" i="1" s="1"/>
  <c r="AI27" i="1"/>
  <c r="AJ27" i="1" s="1"/>
  <c r="AM27" i="1"/>
  <c r="AN27" i="1" s="1"/>
  <c r="AO27" i="1"/>
  <c r="AP27" i="1" s="1"/>
  <c r="AQ27" i="1"/>
  <c r="AR27" i="1" s="1"/>
  <c r="AS27" i="1"/>
  <c r="AT27" i="1" s="1"/>
  <c r="AU27" i="1"/>
  <c r="AV27" i="1" s="1"/>
  <c r="AZ27" i="1"/>
  <c r="AA28" i="1"/>
  <c r="AC28" i="1"/>
  <c r="AD28" i="1" s="1"/>
  <c r="AE28" i="1"/>
  <c r="AF28" i="1" s="1"/>
  <c r="AG28" i="1"/>
  <c r="AH28" i="1" s="1"/>
  <c r="AI28" i="1"/>
  <c r="AJ28" i="1" s="1"/>
  <c r="AM28" i="1"/>
  <c r="AN28" i="1" s="1"/>
  <c r="AO28" i="1"/>
  <c r="AP28" i="1" s="1"/>
  <c r="AQ28" i="1"/>
  <c r="AR28" i="1" s="1"/>
  <c r="AS28" i="1"/>
  <c r="AT28" i="1" s="1"/>
  <c r="AU28" i="1"/>
  <c r="AV28" i="1" s="1"/>
  <c r="AZ28" i="1"/>
  <c r="AA29" i="1"/>
  <c r="AB29" i="1" s="1"/>
  <c r="AC29" i="1"/>
  <c r="AD29" i="1" s="1"/>
  <c r="AE29" i="1"/>
  <c r="AF29" i="1" s="1"/>
  <c r="AG29" i="1"/>
  <c r="AH29" i="1" s="1"/>
  <c r="AI29" i="1"/>
  <c r="AJ29" i="1" s="1"/>
  <c r="AM29" i="1"/>
  <c r="AN29" i="1" s="1"/>
  <c r="AO29" i="1"/>
  <c r="AP29" i="1" s="1"/>
  <c r="AQ29" i="1"/>
  <c r="AR29" i="1" s="1"/>
  <c r="AS29" i="1"/>
  <c r="AT29" i="1" s="1"/>
  <c r="AU29" i="1"/>
  <c r="AV29" i="1" s="1"/>
  <c r="AZ29" i="1"/>
  <c r="AA30" i="1"/>
  <c r="AC30" i="1"/>
  <c r="AD30" i="1" s="1"/>
  <c r="AE30" i="1"/>
  <c r="AF30" i="1" s="1"/>
  <c r="AG30" i="1"/>
  <c r="AH30" i="1" s="1"/>
  <c r="AI30" i="1"/>
  <c r="AJ30" i="1" s="1"/>
  <c r="AM30" i="1"/>
  <c r="AN30" i="1" s="1"/>
  <c r="AO30" i="1"/>
  <c r="AP30" i="1" s="1"/>
  <c r="AQ30" i="1"/>
  <c r="AR30" i="1" s="1"/>
  <c r="AS30" i="1"/>
  <c r="AT30" i="1" s="1"/>
  <c r="AU30" i="1"/>
  <c r="AV30" i="1" s="1"/>
  <c r="AZ30" i="1"/>
  <c r="AA31" i="1"/>
  <c r="AC31" i="1"/>
  <c r="AD31" i="1" s="1"/>
  <c r="AE31" i="1"/>
  <c r="AF31" i="1" s="1"/>
  <c r="AG31" i="1"/>
  <c r="AH31" i="1" s="1"/>
  <c r="AI31" i="1"/>
  <c r="AJ31" i="1" s="1"/>
  <c r="AM31" i="1"/>
  <c r="AN31" i="1" s="1"/>
  <c r="AO31" i="1"/>
  <c r="AP31" i="1" s="1"/>
  <c r="AQ31" i="1"/>
  <c r="AR31" i="1" s="1"/>
  <c r="AS31" i="1"/>
  <c r="AT31" i="1" s="1"/>
  <c r="AU31" i="1"/>
  <c r="AV31" i="1" s="1"/>
  <c r="AZ31" i="1"/>
  <c r="AA32" i="1"/>
  <c r="AC32" i="1"/>
  <c r="AD32" i="1" s="1"/>
  <c r="AE32" i="1"/>
  <c r="AF32" i="1" s="1"/>
  <c r="AG32" i="1"/>
  <c r="AH32" i="1" s="1"/>
  <c r="AI32" i="1"/>
  <c r="AJ32" i="1" s="1"/>
  <c r="AM32" i="1"/>
  <c r="AN32" i="1" s="1"/>
  <c r="AO32" i="1"/>
  <c r="AP32" i="1" s="1"/>
  <c r="AQ32" i="1"/>
  <c r="AR32" i="1" s="1"/>
  <c r="AS32" i="1"/>
  <c r="AT32" i="1" s="1"/>
  <c r="AU32" i="1"/>
  <c r="AV32" i="1" s="1"/>
  <c r="AZ32" i="1"/>
  <c r="AA33" i="1"/>
  <c r="AC33" i="1"/>
  <c r="AD33" i="1" s="1"/>
  <c r="AE33" i="1"/>
  <c r="AF33" i="1" s="1"/>
  <c r="AG33" i="1"/>
  <c r="AH33" i="1" s="1"/>
  <c r="AI33" i="1"/>
  <c r="AJ33" i="1" s="1"/>
  <c r="AM33" i="1"/>
  <c r="AN33" i="1" s="1"/>
  <c r="AO33" i="1"/>
  <c r="AP33" i="1" s="1"/>
  <c r="AQ33" i="1"/>
  <c r="AR33" i="1" s="1"/>
  <c r="AS33" i="1"/>
  <c r="AT33" i="1" s="1"/>
  <c r="AU33" i="1"/>
  <c r="AV33" i="1" s="1"/>
  <c r="AZ33" i="1"/>
  <c r="AA34" i="1"/>
  <c r="AC34" i="1"/>
  <c r="AD34" i="1" s="1"/>
  <c r="AE34" i="1"/>
  <c r="AF34" i="1" s="1"/>
  <c r="AG34" i="1"/>
  <c r="AH34" i="1" s="1"/>
  <c r="AI34" i="1"/>
  <c r="AJ34" i="1" s="1"/>
  <c r="AM34" i="1"/>
  <c r="AN34" i="1" s="1"/>
  <c r="AO34" i="1"/>
  <c r="AP34" i="1" s="1"/>
  <c r="AQ34" i="1"/>
  <c r="AR34" i="1" s="1"/>
  <c r="AS34" i="1"/>
  <c r="AT34" i="1" s="1"/>
  <c r="AU34" i="1"/>
  <c r="AV34" i="1" s="1"/>
  <c r="AZ34" i="1"/>
  <c r="AA35" i="1"/>
  <c r="AC35" i="1"/>
  <c r="AD35" i="1" s="1"/>
  <c r="AE35" i="1"/>
  <c r="AF35" i="1" s="1"/>
  <c r="AG35" i="1"/>
  <c r="AH35" i="1" s="1"/>
  <c r="AI35" i="1"/>
  <c r="AJ35" i="1" s="1"/>
  <c r="AM35" i="1"/>
  <c r="AN35" i="1" s="1"/>
  <c r="AO35" i="1"/>
  <c r="AP35" i="1" s="1"/>
  <c r="AQ35" i="1"/>
  <c r="AR35" i="1" s="1"/>
  <c r="AS35" i="1"/>
  <c r="AT35" i="1" s="1"/>
  <c r="AU35" i="1"/>
  <c r="AV35" i="1" s="1"/>
  <c r="AZ35" i="1"/>
  <c r="AA36" i="1"/>
  <c r="AC36" i="1"/>
  <c r="AD36" i="1" s="1"/>
  <c r="AE36" i="1"/>
  <c r="AF36" i="1" s="1"/>
  <c r="AG36" i="1"/>
  <c r="AH36" i="1" s="1"/>
  <c r="AI36" i="1"/>
  <c r="AJ36" i="1" s="1"/>
  <c r="AM36" i="1"/>
  <c r="AN36" i="1" s="1"/>
  <c r="AO36" i="1"/>
  <c r="AP36" i="1" s="1"/>
  <c r="AQ36" i="1"/>
  <c r="AR36" i="1" s="1"/>
  <c r="AS36" i="1"/>
  <c r="AT36" i="1" s="1"/>
  <c r="AU36" i="1"/>
  <c r="AV36" i="1" s="1"/>
  <c r="AZ36" i="1"/>
  <c r="AA37" i="1"/>
  <c r="AC37" i="1"/>
  <c r="AD37" i="1" s="1"/>
  <c r="AE37" i="1"/>
  <c r="AF37" i="1" s="1"/>
  <c r="AG37" i="1"/>
  <c r="AH37" i="1" s="1"/>
  <c r="AI37" i="1"/>
  <c r="AJ37" i="1" s="1"/>
  <c r="AM37" i="1"/>
  <c r="AN37" i="1" s="1"/>
  <c r="AO37" i="1"/>
  <c r="AP37" i="1" s="1"/>
  <c r="AQ37" i="1"/>
  <c r="AR37" i="1" s="1"/>
  <c r="AS37" i="1"/>
  <c r="AT37" i="1" s="1"/>
  <c r="AU37" i="1"/>
  <c r="AV37" i="1" s="1"/>
  <c r="AZ37" i="1"/>
  <c r="AA38" i="1"/>
  <c r="AC38" i="1"/>
  <c r="AD38" i="1" s="1"/>
  <c r="AE38" i="1"/>
  <c r="AF38" i="1" s="1"/>
  <c r="AG38" i="1"/>
  <c r="AH38" i="1" s="1"/>
  <c r="AI38" i="1"/>
  <c r="AJ38" i="1" s="1"/>
  <c r="AM38" i="1"/>
  <c r="AN38" i="1" s="1"/>
  <c r="AO38" i="1"/>
  <c r="AP38" i="1" s="1"/>
  <c r="AQ38" i="1"/>
  <c r="AR38" i="1" s="1"/>
  <c r="AS38" i="1"/>
  <c r="AT38" i="1" s="1"/>
  <c r="AU38" i="1"/>
  <c r="AV38" i="1" s="1"/>
  <c r="AZ38" i="1"/>
  <c r="AA39" i="1"/>
  <c r="AC39" i="1"/>
  <c r="AD39" i="1" s="1"/>
  <c r="AE39" i="1"/>
  <c r="AF39" i="1" s="1"/>
  <c r="AG39" i="1"/>
  <c r="AH39" i="1" s="1"/>
  <c r="AI39" i="1"/>
  <c r="AJ39" i="1" s="1"/>
  <c r="AM39" i="1"/>
  <c r="AN39" i="1" s="1"/>
  <c r="AO39" i="1"/>
  <c r="AP39" i="1" s="1"/>
  <c r="AQ39" i="1"/>
  <c r="AR39" i="1" s="1"/>
  <c r="AS39" i="1"/>
  <c r="AT39" i="1" s="1"/>
  <c r="AU39" i="1"/>
  <c r="AV39" i="1" s="1"/>
  <c r="AZ39" i="1"/>
  <c r="AA40" i="1"/>
  <c r="AB40" i="1" s="1"/>
  <c r="AC40" i="1"/>
  <c r="AD40" i="1" s="1"/>
  <c r="AE40" i="1"/>
  <c r="AF40" i="1" s="1"/>
  <c r="AG40" i="1"/>
  <c r="AH40" i="1" s="1"/>
  <c r="AI40" i="1"/>
  <c r="AJ40" i="1" s="1"/>
  <c r="AM40" i="1"/>
  <c r="AN40" i="1" s="1"/>
  <c r="AO40" i="1"/>
  <c r="AP40" i="1" s="1"/>
  <c r="AQ40" i="1"/>
  <c r="AR40" i="1" s="1"/>
  <c r="AS40" i="1"/>
  <c r="AT40" i="1" s="1"/>
  <c r="AU40" i="1"/>
  <c r="AV40" i="1" s="1"/>
  <c r="AZ40" i="1"/>
  <c r="AA41" i="1"/>
  <c r="AC41" i="1"/>
  <c r="AD41" i="1" s="1"/>
  <c r="AE41" i="1"/>
  <c r="AF41" i="1" s="1"/>
  <c r="AG41" i="1"/>
  <c r="AH41" i="1" s="1"/>
  <c r="AI41" i="1"/>
  <c r="AJ41" i="1" s="1"/>
  <c r="AM41" i="1"/>
  <c r="AN41" i="1" s="1"/>
  <c r="AO41" i="1"/>
  <c r="AP41" i="1" s="1"/>
  <c r="AQ41" i="1"/>
  <c r="AR41" i="1" s="1"/>
  <c r="AS41" i="1"/>
  <c r="AT41" i="1" s="1"/>
  <c r="AU41" i="1"/>
  <c r="AV41" i="1" s="1"/>
  <c r="AZ41" i="1"/>
  <c r="AA42" i="1"/>
  <c r="AC42" i="1"/>
  <c r="AD42" i="1" s="1"/>
  <c r="AE42" i="1"/>
  <c r="AF42" i="1" s="1"/>
  <c r="AG42" i="1"/>
  <c r="AH42" i="1" s="1"/>
  <c r="AI42" i="1"/>
  <c r="AJ42" i="1" s="1"/>
  <c r="AM42" i="1"/>
  <c r="AN42" i="1" s="1"/>
  <c r="AO42" i="1"/>
  <c r="AP42" i="1" s="1"/>
  <c r="AQ42" i="1"/>
  <c r="AR42" i="1" s="1"/>
  <c r="AS42" i="1"/>
  <c r="AT42" i="1" s="1"/>
  <c r="AU42" i="1"/>
  <c r="AV42" i="1" s="1"/>
  <c r="AZ42" i="1"/>
  <c r="AA43" i="1"/>
  <c r="AC43" i="1"/>
  <c r="AD43" i="1" s="1"/>
  <c r="AE43" i="1"/>
  <c r="AF43" i="1" s="1"/>
  <c r="AG43" i="1"/>
  <c r="AH43" i="1" s="1"/>
  <c r="AI43" i="1"/>
  <c r="AJ43" i="1" s="1"/>
  <c r="AM43" i="1"/>
  <c r="AN43" i="1" s="1"/>
  <c r="AO43" i="1"/>
  <c r="AP43" i="1" s="1"/>
  <c r="AQ43" i="1"/>
  <c r="AR43" i="1" s="1"/>
  <c r="AS43" i="1"/>
  <c r="AT43" i="1" s="1"/>
  <c r="AU43" i="1"/>
  <c r="AV43" i="1" s="1"/>
  <c r="AZ43" i="1"/>
  <c r="AA44" i="1"/>
  <c r="AB44" i="1" s="1"/>
  <c r="AC44" i="1"/>
  <c r="AD44" i="1" s="1"/>
  <c r="AE44" i="1"/>
  <c r="AF44" i="1" s="1"/>
  <c r="AG44" i="1"/>
  <c r="AH44" i="1" s="1"/>
  <c r="AI44" i="1"/>
  <c r="AJ44" i="1" s="1"/>
  <c r="AM44" i="1"/>
  <c r="AN44" i="1" s="1"/>
  <c r="AO44" i="1"/>
  <c r="AP44" i="1" s="1"/>
  <c r="AQ44" i="1"/>
  <c r="AR44" i="1" s="1"/>
  <c r="AS44" i="1"/>
  <c r="AT44" i="1" s="1"/>
  <c r="AU44" i="1"/>
  <c r="AV44" i="1" s="1"/>
  <c r="AZ44" i="1"/>
  <c r="AA45" i="1"/>
  <c r="AC45" i="1"/>
  <c r="AD45" i="1" s="1"/>
  <c r="AE45" i="1"/>
  <c r="AF45" i="1" s="1"/>
  <c r="AG45" i="1"/>
  <c r="AH45" i="1" s="1"/>
  <c r="AI45" i="1"/>
  <c r="AJ45" i="1" s="1"/>
  <c r="AM45" i="1"/>
  <c r="AN45" i="1" s="1"/>
  <c r="AO45" i="1"/>
  <c r="AP45" i="1" s="1"/>
  <c r="AQ45" i="1"/>
  <c r="AR45" i="1" s="1"/>
  <c r="AS45" i="1"/>
  <c r="AT45" i="1" s="1"/>
  <c r="AU45" i="1"/>
  <c r="AV45" i="1" s="1"/>
  <c r="AZ45" i="1"/>
  <c r="AA46" i="1"/>
  <c r="AC46" i="1"/>
  <c r="AD46" i="1" s="1"/>
  <c r="AE46" i="1"/>
  <c r="AF46" i="1" s="1"/>
  <c r="AG46" i="1"/>
  <c r="AH46" i="1" s="1"/>
  <c r="AI46" i="1"/>
  <c r="AJ46" i="1" s="1"/>
  <c r="AM46" i="1"/>
  <c r="AN46" i="1" s="1"/>
  <c r="AO46" i="1"/>
  <c r="AP46" i="1" s="1"/>
  <c r="AQ46" i="1"/>
  <c r="AR46" i="1" s="1"/>
  <c r="AS46" i="1"/>
  <c r="AT46" i="1" s="1"/>
  <c r="AU46" i="1"/>
  <c r="AV46" i="1" s="1"/>
  <c r="AZ46" i="1"/>
  <c r="S7" i="3" l="1"/>
  <c r="AW31" i="11"/>
  <c r="AX31" i="11" s="1"/>
  <c r="BA31" i="11" s="1"/>
  <c r="S6" i="3"/>
  <c r="AB31" i="11"/>
  <c r="AW33" i="11"/>
  <c r="AX33" i="11" s="1"/>
  <c r="BA33" i="11" s="1"/>
  <c r="AW39" i="11"/>
  <c r="AX39" i="11" s="1"/>
  <c r="BA39" i="11" s="1"/>
  <c r="AW47" i="11"/>
  <c r="AX47" i="11" s="1"/>
  <c r="BA47" i="11" s="1"/>
  <c r="AW13" i="10"/>
  <c r="AX13" i="10" s="1"/>
  <c r="BA13" i="10" s="1"/>
  <c r="AB13" i="10"/>
  <c r="AW15" i="10"/>
  <c r="AX15" i="10" s="1"/>
  <c r="BA15" i="10" s="1"/>
  <c r="AW17" i="10"/>
  <c r="AX17" i="10" s="1"/>
  <c r="BA17" i="10" s="1"/>
  <c r="AW21" i="10"/>
  <c r="AX21" i="10" s="1"/>
  <c r="BA21" i="10" s="1"/>
  <c r="AW29" i="10"/>
  <c r="AX29" i="10" s="1"/>
  <c r="BA29" i="10" s="1"/>
  <c r="AW43" i="10"/>
  <c r="AX43" i="10" s="1"/>
  <c r="BA43" i="10" s="1"/>
  <c r="AB45" i="1"/>
  <c r="AW45" i="1"/>
  <c r="AW44" i="1"/>
  <c r="AX44" i="1" s="1"/>
  <c r="AB41" i="1"/>
  <c r="AW41" i="1"/>
  <c r="AX41" i="1" s="1"/>
  <c r="AW40" i="1"/>
  <c r="AX40" i="1" s="1"/>
  <c r="AB38" i="1"/>
  <c r="AW38" i="1"/>
  <c r="AB36" i="1"/>
  <c r="AW36" i="1"/>
  <c r="AB35" i="1"/>
  <c r="AW35" i="1"/>
  <c r="AX35" i="1" s="1"/>
  <c r="AB33" i="1"/>
  <c r="AW33" i="1"/>
  <c r="AB31" i="1"/>
  <c r="AW31" i="1"/>
  <c r="AB28" i="1"/>
  <c r="AW28" i="1"/>
  <c r="AB26" i="1"/>
  <c r="AW26" i="1"/>
  <c r="AW25" i="1"/>
  <c r="AX25" i="1" s="1"/>
  <c r="AB23" i="1"/>
  <c r="AW23" i="1"/>
  <c r="AX23" i="1" s="1"/>
  <c r="AB20" i="1"/>
  <c r="AW20" i="1"/>
  <c r="AX20" i="1" s="1"/>
  <c r="AB18" i="1"/>
  <c r="AW18" i="1"/>
  <c r="AX18" i="1" s="1"/>
  <c r="AW17" i="1"/>
  <c r="AX17" i="1" s="1"/>
  <c r="AW8" i="9"/>
  <c r="AX8" i="9" s="1"/>
  <c r="BA8" i="9" s="1"/>
  <c r="AW9" i="9"/>
  <c r="AX9" i="9" s="1"/>
  <c r="BA9" i="9" s="1"/>
  <c r="AB10" i="9"/>
  <c r="AW10" i="9"/>
  <c r="AW11" i="9"/>
  <c r="AB12" i="9"/>
  <c r="AW12" i="9"/>
  <c r="AX12" i="9" s="1"/>
  <c r="BA12" i="9" s="1"/>
  <c r="AW13" i="9"/>
  <c r="AX13" i="9" s="1"/>
  <c r="BA13" i="9" s="1"/>
  <c r="AB14" i="9"/>
  <c r="AW14" i="9"/>
  <c r="AX14" i="9" s="1"/>
  <c r="AW15" i="9"/>
  <c r="AX15" i="9" s="1"/>
  <c r="BA15" i="9" s="1"/>
  <c r="AB16" i="9"/>
  <c r="AW16" i="9"/>
  <c r="AW17" i="9"/>
  <c r="AB18" i="9"/>
  <c r="AW18" i="9"/>
  <c r="AX18" i="9" s="1"/>
  <c r="BA18" i="9" s="1"/>
  <c r="AW19" i="9"/>
  <c r="AX19" i="9" s="1"/>
  <c r="BA19" i="9" s="1"/>
  <c r="AB20" i="9"/>
  <c r="AW20" i="9"/>
  <c r="AW21" i="9"/>
  <c r="AX21" i="9" s="1"/>
  <c r="BA21" i="9" s="1"/>
  <c r="AB22" i="9"/>
  <c r="AW22" i="9"/>
  <c r="AX22" i="9" s="1"/>
  <c r="BA22" i="9" s="1"/>
  <c r="AW23" i="9"/>
  <c r="AX23" i="9" s="1"/>
  <c r="BA23" i="9" s="1"/>
  <c r="AB24" i="9"/>
  <c r="AW24" i="9"/>
  <c r="AX24" i="9" s="1"/>
  <c r="BA24" i="9" s="1"/>
  <c r="AW25" i="9"/>
  <c r="AX25" i="9" s="1"/>
  <c r="BA25" i="9" s="1"/>
  <c r="AB26" i="9"/>
  <c r="AW26" i="9"/>
  <c r="AX26" i="9" s="1"/>
  <c r="BA26" i="9" s="1"/>
  <c r="AW27" i="9"/>
  <c r="AX27" i="9" s="1"/>
  <c r="BA27" i="9" s="1"/>
  <c r="AB28" i="9"/>
  <c r="AW28" i="9"/>
  <c r="AX28" i="9" s="1"/>
  <c r="BA28" i="9" s="1"/>
  <c r="AW29" i="9"/>
  <c r="AX29" i="9" s="1"/>
  <c r="BA29" i="9" s="1"/>
  <c r="AB30" i="9"/>
  <c r="AW30" i="9"/>
  <c r="AX30" i="9" s="1"/>
  <c r="BA30" i="9" s="1"/>
  <c r="AW31" i="9"/>
  <c r="AX31" i="9" s="1"/>
  <c r="BA31" i="9" s="1"/>
  <c r="AB32" i="9"/>
  <c r="AW32" i="9"/>
  <c r="AW33" i="9"/>
  <c r="AX33" i="9" s="1"/>
  <c r="BA33" i="9" s="1"/>
  <c r="AW34" i="9"/>
  <c r="AW35" i="9"/>
  <c r="AX35" i="9" s="1"/>
  <c r="BA35" i="9" s="1"/>
  <c r="AB36" i="9"/>
  <c r="AW36" i="9"/>
  <c r="AX36" i="9" s="1"/>
  <c r="BA36" i="9" s="1"/>
  <c r="AW37" i="9"/>
  <c r="AX37" i="9" s="1"/>
  <c r="BA37" i="9" s="1"/>
  <c r="AW38" i="9"/>
  <c r="AX38" i="9" s="1"/>
  <c r="BA38" i="9" s="1"/>
  <c r="AW39" i="9"/>
  <c r="AX39" i="9" s="1"/>
  <c r="BA39" i="9" s="1"/>
  <c r="AB40" i="9"/>
  <c r="AW40" i="9"/>
  <c r="AW41" i="9"/>
  <c r="AX41" i="9" s="1"/>
  <c r="BA41" i="9" s="1"/>
  <c r="AW42" i="9"/>
  <c r="AW43" i="9"/>
  <c r="AW44" i="9"/>
  <c r="AX44" i="9" s="1"/>
  <c r="BA44" i="9" s="1"/>
  <c r="AW45" i="9"/>
  <c r="AX45" i="9" s="1"/>
  <c r="BA45" i="9" s="1"/>
  <c r="AB46" i="9"/>
  <c r="AW46" i="9"/>
  <c r="AX46" i="9" s="1"/>
  <c r="BA46" i="9" s="1"/>
  <c r="AW47" i="9"/>
  <c r="AX47" i="9" s="1"/>
  <c r="BA47" i="9" s="1"/>
  <c r="AW48" i="9"/>
  <c r="AX48" i="9" s="1"/>
  <c r="BA48" i="9" s="1"/>
  <c r="AW49" i="9"/>
  <c r="AX49" i="9" s="1"/>
  <c r="BA49" i="9" s="1"/>
  <c r="AW51" i="9"/>
  <c r="AW52" i="9"/>
  <c r="AX52" i="9" s="1"/>
  <c r="BA52" i="9" s="1"/>
  <c r="AW53" i="9"/>
  <c r="AX53" i="9" s="1"/>
  <c r="BA53" i="9" s="1"/>
  <c r="AB54" i="9"/>
  <c r="AW54" i="9"/>
  <c r="AX54" i="9" s="1"/>
  <c r="BA54" i="9" s="1"/>
  <c r="AW55" i="9"/>
  <c r="AX55" i="9" s="1"/>
  <c r="BA55" i="9" s="1"/>
  <c r="AW56" i="9"/>
  <c r="AX56" i="9" s="1"/>
  <c r="BA56" i="9" s="1"/>
  <c r="AW57" i="9"/>
  <c r="AX57" i="9" s="1"/>
  <c r="BA57" i="9" s="1"/>
  <c r="AB43" i="10"/>
  <c r="AW15" i="11"/>
  <c r="AX15" i="11" s="1"/>
  <c r="BA15" i="11" s="1"/>
  <c r="AB46" i="1"/>
  <c r="AW46" i="1"/>
  <c r="AX46" i="1" s="1"/>
  <c r="AB43" i="1"/>
  <c r="AW43" i="1"/>
  <c r="AX43" i="1" s="1"/>
  <c r="AB42" i="1"/>
  <c r="AW42" i="1"/>
  <c r="AX42" i="1" s="1"/>
  <c r="AB39" i="1"/>
  <c r="AW39" i="1"/>
  <c r="AX39" i="1" s="1"/>
  <c r="AB37" i="1"/>
  <c r="AW37" i="1"/>
  <c r="AX37" i="1" s="1"/>
  <c r="AB34" i="1"/>
  <c r="AW34" i="1"/>
  <c r="AX34" i="1" s="1"/>
  <c r="AB32" i="1"/>
  <c r="AW32" i="1"/>
  <c r="AX32" i="1" s="1"/>
  <c r="AB30" i="1"/>
  <c r="AW30" i="1"/>
  <c r="AX30" i="1" s="1"/>
  <c r="AW29" i="1"/>
  <c r="AX29" i="1" s="1"/>
  <c r="AB27" i="1"/>
  <c r="AW27" i="1"/>
  <c r="AB24" i="1"/>
  <c r="AW24" i="1"/>
  <c r="AB22" i="1"/>
  <c r="AW22" i="1"/>
  <c r="AW21" i="1"/>
  <c r="AX21" i="1" s="1"/>
  <c r="AB19" i="1"/>
  <c r="AW19" i="1"/>
  <c r="AX19" i="1" s="1"/>
  <c r="N6" i="3"/>
  <c r="I7" i="3"/>
  <c r="AB29" i="10"/>
  <c r="AW32" i="10"/>
  <c r="AX32" i="10" s="1"/>
  <c r="BA32" i="10" s="1"/>
  <c r="AW36" i="10"/>
  <c r="AX36" i="10" s="1"/>
  <c r="BA36" i="10" s="1"/>
  <c r="AW47" i="10"/>
  <c r="AX47" i="10" s="1"/>
  <c r="BA47" i="10" s="1"/>
  <c r="AW9" i="10"/>
  <c r="AX9" i="10" s="1"/>
  <c r="BA9" i="10" s="1"/>
  <c r="AB21" i="10"/>
  <c r="AW23" i="10"/>
  <c r="AX23" i="10" s="1"/>
  <c r="BA23" i="10" s="1"/>
  <c r="AW25" i="10"/>
  <c r="AX25" i="10" s="1"/>
  <c r="BA25" i="10" s="1"/>
  <c r="AB36" i="10"/>
  <c r="AB15" i="11"/>
  <c r="AW17" i="11"/>
  <c r="AX17" i="11" s="1"/>
  <c r="BA17" i="11" s="1"/>
  <c r="AW23" i="11"/>
  <c r="AX23" i="11" s="1"/>
  <c r="BA23" i="11" s="1"/>
  <c r="AB47" i="11"/>
  <c r="AW55" i="11"/>
  <c r="AX55" i="11" s="1"/>
  <c r="BA55" i="11" s="1"/>
  <c r="AW9" i="11"/>
  <c r="AX9" i="11" s="1"/>
  <c r="BA9" i="11" s="1"/>
  <c r="AB23" i="11"/>
  <c r="AW25" i="11"/>
  <c r="AX25" i="11" s="1"/>
  <c r="BA25" i="11" s="1"/>
  <c r="AB39" i="11"/>
  <c r="AB55" i="11"/>
  <c r="AB13" i="9"/>
  <c r="AX17" i="9"/>
  <c r="BA17" i="9" s="1"/>
  <c r="AB29" i="9"/>
  <c r="AB45" i="9"/>
  <c r="AB57" i="9"/>
  <c r="AX33" i="1"/>
  <c r="AX27" i="1"/>
  <c r="AB9" i="9"/>
  <c r="AX11" i="9"/>
  <c r="BA11" i="9" s="1"/>
  <c r="AB17" i="9"/>
  <c r="AB25" i="9"/>
  <c r="AB33" i="9"/>
  <c r="AB41" i="9"/>
  <c r="AB49" i="9"/>
  <c r="AW8" i="10"/>
  <c r="AX8" i="10" s="1"/>
  <c r="BA8" i="10" s="1"/>
  <c r="AB9" i="10"/>
  <c r="AW11" i="10"/>
  <c r="AX11" i="10" s="1"/>
  <c r="BA11" i="10" s="1"/>
  <c r="AB17" i="10"/>
  <c r="AW19" i="10"/>
  <c r="AX19" i="10" s="1"/>
  <c r="BA19" i="10" s="1"/>
  <c r="AB25" i="10"/>
  <c r="AW27" i="10"/>
  <c r="AX27" i="10" s="1"/>
  <c r="BA27" i="10" s="1"/>
  <c r="AB32" i="10"/>
  <c r="AW34" i="10"/>
  <c r="AX34" i="10" s="1"/>
  <c r="BA34" i="10" s="1"/>
  <c r="AB47" i="10"/>
  <c r="AW11" i="11"/>
  <c r="AX11" i="11" s="1"/>
  <c r="BA11" i="11" s="1"/>
  <c r="AB11" i="11"/>
  <c r="AW27" i="11"/>
  <c r="AX27" i="11" s="1"/>
  <c r="BA27" i="11" s="1"/>
  <c r="AB27" i="11"/>
  <c r="AW43" i="11"/>
  <c r="AX43" i="11" s="1"/>
  <c r="BA43" i="11" s="1"/>
  <c r="AB43" i="11"/>
  <c r="AW19" i="11"/>
  <c r="AX19" i="11" s="1"/>
  <c r="BA19" i="11" s="1"/>
  <c r="AB19" i="11"/>
  <c r="AW35" i="11"/>
  <c r="AX35" i="11" s="1"/>
  <c r="BA35" i="11" s="1"/>
  <c r="AB35" i="11"/>
  <c r="AW51" i="11"/>
  <c r="AX51" i="11" s="1"/>
  <c r="BA51" i="11" s="1"/>
  <c r="AB51" i="11"/>
  <c r="AW13" i="11"/>
  <c r="AX13" i="11" s="1"/>
  <c r="BA13" i="11" s="1"/>
  <c r="AW21" i="11"/>
  <c r="AX21" i="11" s="1"/>
  <c r="BA21" i="11" s="1"/>
  <c r="AW29" i="11"/>
  <c r="AX29" i="11" s="1"/>
  <c r="BA29" i="11" s="1"/>
  <c r="AW37" i="11"/>
  <c r="AX37" i="11" s="1"/>
  <c r="BA37" i="11" s="1"/>
  <c r="AX45" i="1"/>
  <c r="AX38" i="1"/>
  <c r="AX36" i="1"/>
  <c r="AX31" i="1"/>
  <c r="AW41" i="10"/>
  <c r="AX41" i="10" s="1"/>
  <c r="BA41" i="10" s="1"/>
  <c r="AB41" i="10"/>
  <c r="AW49" i="10"/>
  <c r="AX49" i="10" s="1"/>
  <c r="BA49" i="10" s="1"/>
  <c r="AB49" i="10"/>
  <c r="AB11" i="10"/>
  <c r="AB15" i="10"/>
  <c r="AB19" i="10"/>
  <c r="AB23" i="10"/>
  <c r="AB27" i="10"/>
  <c r="AB34" i="10"/>
  <c r="AW38" i="10"/>
  <c r="AX38" i="10" s="1"/>
  <c r="BA38" i="10" s="1"/>
  <c r="AB38" i="10"/>
  <c r="AW45" i="10"/>
  <c r="AX45" i="10" s="1"/>
  <c r="BA45" i="10" s="1"/>
  <c r="AB45" i="10"/>
  <c r="AW45" i="11"/>
  <c r="AX45" i="11" s="1"/>
  <c r="BA45" i="11" s="1"/>
  <c r="AB45" i="11"/>
  <c r="AW53" i="11"/>
  <c r="AX53" i="11" s="1"/>
  <c r="BA53" i="11" s="1"/>
  <c r="AB53" i="11"/>
  <c r="AW8" i="11"/>
  <c r="AX8" i="11" s="1"/>
  <c r="BA8" i="11" s="1"/>
  <c r="AB9" i="11"/>
  <c r="AB13" i="11"/>
  <c r="AB17" i="11"/>
  <c r="AB21" i="11"/>
  <c r="AB25" i="11"/>
  <c r="AB29" i="11"/>
  <c r="AB33" i="11"/>
  <c r="AB37" i="11"/>
  <c r="AW41" i="11"/>
  <c r="AX41" i="11" s="1"/>
  <c r="BA41" i="11" s="1"/>
  <c r="AB41" i="11"/>
  <c r="AW49" i="11"/>
  <c r="AX49" i="11" s="1"/>
  <c r="BA49" i="11" s="1"/>
  <c r="AB49" i="11"/>
  <c r="AB39" i="9"/>
  <c r="AB47" i="9"/>
  <c r="AB55" i="9"/>
  <c r="AB11" i="9"/>
  <c r="AB15" i="9"/>
  <c r="AB19" i="9"/>
  <c r="AB23" i="9"/>
  <c r="AB27" i="9"/>
  <c r="AB31" i="9"/>
  <c r="AB35" i="9"/>
  <c r="AX43" i="9"/>
  <c r="BA43" i="9" s="1"/>
  <c r="AB43" i="9"/>
  <c r="AX51" i="9"/>
  <c r="BA51" i="9" s="1"/>
  <c r="AB51" i="9"/>
  <c r="S14" i="3"/>
  <c r="S17" i="3"/>
  <c r="S20" i="3"/>
  <c r="S23" i="3"/>
  <c r="S11" i="3"/>
  <c r="AB8" i="11"/>
  <c r="AW12" i="11"/>
  <c r="AX12" i="11" s="1"/>
  <c r="BA12" i="11" s="1"/>
  <c r="AW16" i="11"/>
  <c r="AX16" i="11" s="1"/>
  <c r="BA16" i="11" s="1"/>
  <c r="AW20" i="11"/>
  <c r="AX20" i="11" s="1"/>
  <c r="BA20" i="11" s="1"/>
  <c r="AW24" i="11"/>
  <c r="AX24" i="11" s="1"/>
  <c r="BA24" i="11" s="1"/>
  <c r="AW28" i="11"/>
  <c r="AX28" i="11" s="1"/>
  <c r="BA28" i="11" s="1"/>
  <c r="AW32" i="11"/>
  <c r="AX32" i="11" s="1"/>
  <c r="BA32" i="11" s="1"/>
  <c r="AB34" i="11"/>
  <c r="AW34" i="11"/>
  <c r="AX34" i="11" s="1"/>
  <c r="BA34" i="11" s="1"/>
  <c r="AW36" i="11"/>
  <c r="AX36" i="11" s="1"/>
  <c r="BA36" i="11" s="1"/>
  <c r="AB38" i="11"/>
  <c r="AW38" i="11"/>
  <c r="AX38" i="11" s="1"/>
  <c r="BA38" i="11" s="1"/>
  <c r="AW40" i="11"/>
  <c r="AX40" i="11" s="1"/>
  <c r="BA40" i="11" s="1"/>
  <c r="AB42" i="11"/>
  <c r="AW42" i="11"/>
  <c r="AX42" i="11" s="1"/>
  <c r="BA42" i="11" s="1"/>
  <c r="AW10" i="11"/>
  <c r="AX10" i="11" s="1"/>
  <c r="BA10" i="11" s="1"/>
  <c r="AW14" i="11"/>
  <c r="AX14" i="11" s="1"/>
  <c r="AW18" i="11"/>
  <c r="AX18" i="11" s="1"/>
  <c r="BA18" i="11" s="1"/>
  <c r="AW22" i="11"/>
  <c r="AX22" i="11" s="1"/>
  <c r="BA22" i="11" s="1"/>
  <c r="AW26" i="11"/>
  <c r="AX26" i="11" s="1"/>
  <c r="BA26" i="11" s="1"/>
  <c r="AW30" i="11"/>
  <c r="AX30" i="11" s="1"/>
  <c r="BA30" i="11" s="1"/>
  <c r="AW44" i="11"/>
  <c r="AX44" i="11" s="1"/>
  <c r="BA44" i="11" s="1"/>
  <c r="AB44" i="11"/>
  <c r="AW46" i="11"/>
  <c r="AX46" i="11" s="1"/>
  <c r="BA46" i="11" s="1"/>
  <c r="AB48" i="11"/>
  <c r="AW48" i="11"/>
  <c r="AX48" i="11" s="1"/>
  <c r="BA48" i="11" s="1"/>
  <c r="AB52" i="11"/>
  <c r="AW52" i="11"/>
  <c r="AX52" i="11" s="1"/>
  <c r="BA52" i="11" s="1"/>
  <c r="AW54" i="11"/>
  <c r="AX54" i="11" s="1"/>
  <c r="BA54" i="11" s="1"/>
  <c r="AB8" i="10"/>
  <c r="AW12" i="10"/>
  <c r="AX12" i="10" s="1"/>
  <c r="BA12" i="10" s="1"/>
  <c r="AW16" i="10"/>
  <c r="AX16" i="10" s="1"/>
  <c r="BA16" i="10" s="1"/>
  <c r="AW20" i="10"/>
  <c r="AX20" i="10" s="1"/>
  <c r="BA20" i="10" s="1"/>
  <c r="AW24" i="10"/>
  <c r="AX24" i="10" s="1"/>
  <c r="BA24" i="10" s="1"/>
  <c r="AW28" i="10"/>
  <c r="AX28" i="10" s="1"/>
  <c r="BA28" i="10" s="1"/>
  <c r="AW31" i="10"/>
  <c r="AX31" i="10" s="1"/>
  <c r="BA31" i="10" s="1"/>
  <c r="AB33" i="10"/>
  <c r="AW33" i="10"/>
  <c r="AX33" i="10" s="1"/>
  <c r="BA33" i="10" s="1"/>
  <c r="AW35" i="10"/>
  <c r="AX35" i="10" s="1"/>
  <c r="BA35" i="10" s="1"/>
  <c r="AB37" i="10"/>
  <c r="AW37" i="10"/>
  <c r="AX37" i="10" s="1"/>
  <c r="BA37" i="10" s="1"/>
  <c r="AW39" i="10"/>
  <c r="AX39" i="10" s="1"/>
  <c r="BA39" i="10" s="1"/>
  <c r="AB40" i="10"/>
  <c r="AW40" i="10"/>
  <c r="AX40" i="10" s="1"/>
  <c r="BA40" i="10" s="1"/>
  <c r="AW10" i="10"/>
  <c r="AX10" i="10" s="1"/>
  <c r="BA10" i="10" s="1"/>
  <c r="AW14" i="10"/>
  <c r="AX14" i="10" s="1"/>
  <c r="AW18" i="10"/>
  <c r="AX18" i="10" s="1"/>
  <c r="BA18" i="10" s="1"/>
  <c r="AW22" i="10"/>
  <c r="AX22" i="10" s="1"/>
  <c r="BA22" i="10" s="1"/>
  <c r="AW26" i="10"/>
  <c r="AX26" i="10" s="1"/>
  <c r="BA26" i="10" s="1"/>
  <c r="AW30" i="10"/>
  <c r="AX30" i="10" s="1"/>
  <c r="BA30" i="10" s="1"/>
  <c r="AW42" i="10"/>
  <c r="AX42" i="10" s="1"/>
  <c r="BA42" i="10" s="1"/>
  <c r="AB42" i="10"/>
  <c r="AW44" i="10"/>
  <c r="AX44" i="10" s="1"/>
  <c r="BA44" i="10" s="1"/>
  <c r="AB46" i="10"/>
  <c r="AW46" i="10"/>
  <c r="AX46" i="10" s="1"/>
  <c r="BA46" i="10" s="1"/>
  <c r="AW48" i="10"/>
  <c r="AX48" i="10" s="1"/>
  <c r="BA48" i="10" s="1"/>
  <c r="AX10" i="9"/>
  <c r="AB8" i="9"/>
  <c r="AX16" i="9"/>
  <c r="AX20" i="9"/>
  <c r="BA20" i="9" s="1"/>
  <c r="AX32" i="9"/>
  <c r="BA32" i="9" s="1"/>
  <c r="AB34" i="9"/>
  <c r="AX34" i="9"/>
  <c r="BA34" i="9" s="1"/>
  <c r="AB38" i="9"/>
  <c r="AX40" i="9"/>
  <c r="BA40" i="9" s="1"/>
  <c r="AB42" i="9"/>
  <c r="AX42" i="9"/>
  <c r="BA42" i="9" s="1"/>
  <c r="AB44" i="9"/>
  <c r="AB48" i="9"/>
  <c r="AB52" i="9"/>
  <c r="AB56" i="9"/>
  <c r="AX28" i="1"/>
  <c r="AX26" i="1"/>
  <c r="AX24" i="1"/>
  <c r="AX22" i="1"/>
  <c r="AF3" i="3"/>
  <c r="Q3" i="3"/>
  <c r="C2" i="3"/>
  <c r="AU16" i="1"/>
  <c r="AV16" i="1" s="1"/>
  <c r="AS16" i="1"/>
  <c r="AT16" i="1" s="1"/>
  <c r="AQ16" i="1"/>
  <c r="AR16" i="1" s="1"/>
  <c r="AO16" i="1"/>
  <c r="AP16" i="1" s="1"/>
  <c r="AM16" i="1"/>
  <c r="AN16" i="1" s="1"/>
  <c r="AI16" i="1"/>
  <c r="AJ16" i="1" s="1"/>
  <c r="AG16" i="1"/>
  <c r="AH16" i="1" s="1"/>
  <c r="AE16" i="1"/>
  <c r="AF16" i="1" s="1"/>
  <c r="AC16" i="1"/>
  <c r="AD16" i="1" s="1"/>
  <c r="AA16" i="1"/>
  <c r="AU15" i="1"/>
  <c r="AV15" i="1" s="1"/>
  <c r="AS15" i="1"/>
  <c r="AT15" i="1" s="1"/>
  <c r="AQ15" i="1"/>
  <c r="AR15" i="1" s="1"/>
  <c r="AO15" i="1"/>
  <c r="AP15" i="1" s="1"/>
  <c r="AM15" i="1"/>
  <c r="AN15" i="1" s="1"/>
  <c r="AI15" i="1"/>
  <c r="AJ15" i="1" s="1"/>
  <c r="AG15" i="1"/>
  <c r="AH15" i="1" s="1"/>
  <c r="AE15" i="1"/>
  <c r="AF15" i="1" s="1"/>
  <c r="AC15" i="1"/>
  <c r="AD15" i="1" s="1"/>
  <c r="AA15" i="1"/>
  <c r="AU14" i="1"/>
  <c r="AV14" i="1" s="1"/>
  <c r="AS14" i="1"/>
  <c r="AT14" i="1" s="1"/>
  <c r="AQ14" i="1"/>
  <c r="AR14" i="1" s="1"/>
  <c r="AO14" i="1"/>
  <c r="AP14" i="1" s="1"/>
  <c r="AM14" i="1"/>
  <c r="AN14" i="1" s="1"/>
  <c r="AI14" i="1"/>
  <c r="AJ14" i="1" s="1"/>
  <c r="AG14" i="1"/>
  <c r="AH14" i="1" s="1"/>
  <c r="AE14" i="1"/>
  <c r="AF14" i="1" s="1"/>
  <c r="AC14" i="1"/>
  <c r="AD14" i="1" s="1"/>
  <c r="AA14" i="1"/>
  <c r="AU13" i="1"/>
  <c r="AV13" i="1" s="1"/>
  <c r="AS13" i="1"/>
  <c r="AT13" i="1" s="1"/>
  <c r="AQ13" i="1"/>
  <c r="AR13" i="1" s="1"/>
  <c r="AO13" i="1"/>
  <c r="AP13" i="1" s="1"/>
  <c r="AM13" i="1"/>
  <c r="AN13" i="1" s="1"/>
  <c r="AI13" i="1"/>
  <c r="AJ13" i="1" s="1"/>
  <c r="AG13" i="1"/>
  <c r="AH13" i="1" s="1"/>
  <c r="AE13" i="1"/>
  <c r="AF13" i="1" s="1"/>
  <c r="AC13" i="1"/>
  <c r="AD13" i="1" s="1"/>
  <c r="AA13" i="1"/>
  <c r="AU12" i="1"/>
  <c r="AV12" i="1" s="1"/>
  <c r="AS12" i="1"/>
  <c r="AT12" i="1" s="1"/>
  <c r="AQ12" i="1"/>
  <c r="AR12" i="1" s="1"/>
  <c r="AO12" i="1"/>
  <c r="AP12" i="1" s="1"/>
  <c r="AM12" i="1"/>
  <c r="AN12" i="1" s="1"/>
  <c r="AI12" i="1"/>
  <c r="AJ12" i="1" s="1"/>
  <c r="AG12" i="1"/>
  <c r="AH12" i="1" s="1"/>
  <c r="AE12" i="1"/>
  <c r="AF12" i="1" s="1"/>
  <c r="AC12" i="1"/>
  <c r="AD12" i="1" s="1"/>
  <c r="AA12" i="1"/>
  <c r="AU11" i="1"/>
  <c r="AV11" i="1" s="1"/>
  <c r="AS11" i="1"/>
  <c r="AT11" i="1" s="1"/>
  <c r="AQ11" i="1"/>
  <c r="AR11" i="1" s="1"/>
  <c r="AO11" i="1"/>
  <c r="AP11" i="1" s="1"/>
  <c r="AM11" i="1"/>
  <c r="AN11" i="1" s="1"/>
  <c r="AI11" i="1"/>
  <c r="AJ11" i="1" s="1"/>
  <c r="AG11" i="1"/>
  <c r="AH11" i="1" s="1"/>
  <c r="AE11" i="1"/>
  <c r="AF11" i="1" s="1"/>
  <c r="AC11" i="1"/>
  <c r="AD11" i="1" s="1"/>
  <c r="AA11" i="1"/>
  <c r="AU10" i="1"/>
  <c r="AV10" i="1" s="1"/>
  <c r="AS10" i="1"/>
  <c r="AT10" i="1" s="1"/>
  <c r="AQ10" i="1"/>
  <c r="AR10" i="1" s="1"/>
  <c r="AO10" i="1"/>
  <c r="AP10" i="1" s="1"/>
  <c r="AM10" i="1"/>
  <c r="AN10" i="1" s="1"/>
  <c r="AI10" i="1"/>
  <c r="AJ10" i="1" s="1"/>
  <c r="AG10" i="1"/>
  <c r="AH10" i="1" s="1"/>
  <c r="AE10" i="1"/>
  <c r="AF10" i="1" s="1"/>
  <c r="AC10" i="1"/>
  <c r="AD10" i="1" s="1"/>
  <c r="AA10" i="1"/>
  <c r="AU9" i="1"/>
  <c r="AV9" i="1" s="1"/>
  <c r="AS9" i="1"/>
  <c r="AT9" i="1" s="1"/>
  <c r="AQ9" i="1"/>
  <c r="AR9" i="1" s="1"/>
  <c r="AO9" i="1"/>
  <c r="AP9" i="1" s="1"/>
  <c r="AM9" i="1"/>
  <c r="AN9" i="1" s="1"/>
  <c r="AI9" i="1"/>
  <c r="AJ9" i="1" s="1"/>
  <c r="AG9" i="1"/>
  <c r="AH9" i="1" s="1"/>
  <c r="AE9" i="1"/>
  <c r="AF9" i="1" s="1"/>
  <c r="AC9" i="1"/>
  <c r="AD9" i="1" s="1"/>
  <c r="AA9" i="1"/>
  <c r="AC8" i="1"/>
  <c r="AD8" i="1" s="1"/>
  <c r="AE8" i="1"/>
  <c r="AF8" i="1" s="1"/>
  <c r="AG8" i="1"/>
  <c r="AH8" i="1" s="1"/>
  <c r="AI8" i="1"/>
  <c r="AJ8" i="1" s="1"/>
  <c r="AM8" i="1"/>
  <c r="AN8" i="1" s="1"/>
  <c r="AO8" i="1"/>
  <c r="AP8" i="1" s="1"/>
  <c r="AQ8" i="1"/>
  <c r="AR8" i="1" s="1"/>
  <c r="AS8" i="1"/>
  <c r="AT8" i="1" s="1"/>
  <c r="AU8" i="1"/>
  <c r="AV8" i="1" s="1"/>
  <c r="AZ9" i="1"/>
  <c r="AZ10" i="1"/>
  <c r="AZ11" i="1"/>
  <c r="AZ12" i="1"/>
  <c r="AZ13" i="1"/>
  <c r="AZ14" i="1"/>
  <c r="AZ15" i="1"/>
  <c r="AZ16" i="1"/>
  <c r="AZ8" i="1"/>
  <c r="D22" i="3"/>
  <c r="D21" i="3"/>
  <c r="D19" i="3"/>
  <c r="D18" i="3"/>
  <c r="D16" i="3"/>
  <c r="D15" i="3"/>
  <c r="D13" i="3"/>
  <c r="D12" i="3"/>
  <c r="D9" i="3"/>
  <c r="D10" i="3"/>
  <c r="N19" i="3" l="1"/>
  <c r="N20" i="3" s="1"/>
  <c r="N13" i="3"/>
  <c r="N14" i="3" s="1"/>
  <c r="N22" i="3"/>
  <c r="N23" i="3" s="1"/>
  <c r="N16" i="3"/>
  <c r="N17" i="3" s="1"/>
  <c r="N10" i="3"/>
  <c r="N11" i="3" s="1"/>
  <c r="AW9" i="1"/>
  <c r="AX9" i="1" s="1"/>
  <c r="AW10" i="1"/>
  <c r="AX10" i="1" s="1"/>
  <c r="AW11" i="1"/>
  <c r="AX11" i="1" s="1"/>
  <c r="AW12" i="1"/>
  <c r="AW13" i="1"/>
  <c r="AX13" i="1" s="1"/>
  <c r="AW14" i="1"/>
  <c r="AX14" i="1" s="1"/>
  <c r="AW15" i="1"/>
  <c r="AX15" i="1" s="1"/>
  <c r="AW16" i="1"/>
  <c r="AX16" i="1" s="1"/>
  <c r="BA10" i="9"/>
  <c r="I21" i="3"/>
  <c r="I23" i="3" s="1"/>
  <c r="I18" i="3"/>
  <c r="I20" i="3" s="1"/>
  <c r="I15" i="3"/>
  <c r="I17" i="3" s="1"/>
  <c r="I12" i="3"/>
  <c r="I14" i="3" s="1"/>
  <c r="I9" i="3"/>
  <c r="R21" i="3"/>
  <c r="BA14" i="10"/>
  <c r="M18" i="3"/>
  <c r="BA14" i="11"/>
  <c r="K21" i="3"/>
  <c r="BA16" i="9"/>
  <c r="H18" i="3"/>
  <c r="BA14" i="9"/>
  <c r="S8" i="3"/>
  <c r="U9" i="3"/>
  <c r="P21" i="3"/>
  <c r="H22" i="3"/>
  <c r="H19" i="3"/>
  <c r="H16" i="3"/>
  <c r="H13" i="3"/>
  <c r="H10" i="3"/>
  <c r="K22" i="3"/>
  <c r="K23" i="3" s="1"/>
  <c r="K19" i="3"/>
  <c r="K16" i="3"/>
  <c r="K13" i="3"/>
  <c r="K10" i="3"/>
  <c r="J22" i="3"/>
  <c r="J19" i="3"/>
  <c r="J16" i="3"/>
  <c r="J13" i="3"/>
  <c r="J10" i="3"/>
  <c r="J21" i="3"/>
  <c r="J18" i="3"/>
  <c r="J15" i="3"/>
  <c r="J12" i="3"/>
  <c r="J9" i="3"/>
  <c r="R22" i="3"/>
  <c r="R19" i="3"/>
  <c r="R16" i="3"/>
  <c r="R13" i="3"/>
  <c r="R10" i="3"/>
  <c r="U22" i="3"/>
  <c r="U19" i="3"/>
  <c r="U16" i="3"/>
  <c r="U13" i="3"/>
  <c r="U10" i="3"/>
  <c r="M22" i="3"/>
  <c r="M19" i="3"/>
  <c r="M16" i="3"/>
  <c r="M13" i="3"/>
  <c r="M10" i="3"/>
  <c r="P22" i="3"/>
  <c r="P23" i="3" s="1"/>
  <c r="P19" i="3"/>
  <c r="P16" i="3"/>
  <c r="P13" i="3"/>
  <c r="P10" i="3"/>
  <c r="K18" i="3"/>
  <c r="K20" i="3" s="1"/>
  <c r="K12" i="3"/>
  <c r="K14" i="3" s="1"/>
  <c r="P18" i="3"/>
  <c r="P20" i="3" s="1"/>
  <c r="P12" i="3"/>
  <c r="U18" i="3"/>
  <c r="U20" i="3" s="1"/>
  <c r="U12" i="3"/>
  <c r="M9" i="3"/>
  <c r="M15" i="3"/>
  <c r="M21" i="3"/>
  <c r="R12" i="3"/>
  <c r="R18" i="3"/>
  <c r="H9" i="3"/>
  <c r="H15" i="3"/>
  <c r="H21" i="3"/>
  <c r="U21" i="3"/>
  <c r="U23" i="3" s="1"/>
  <c r="T22" i="3"/>
  <c r="T19" i="3"/>
  <c r="T16" i="3"/>
  <c r="T13" i="3"/>
  <c r="T10" i="3"/>
  <c r="T21" i="3"/>
  <c r="T18" i="3"/>
  <c r="T15" i="3"/>
  <c r="T12" i="3"/>
  <c r="T9" i="3"/>
  <c r="O22" i="3"/>
  <c r="O19" i="3"/>
  <c r="O16" i="3"/>
  <c r="O13" i="3"/>
  <c r="O10" i="3"/>
  <c r="O21" i="3"/>
  <c r="O18" i="3"/>
  <c r="O15" i="3"/>
  <c r="O12" i="3"/>
  <c r="O9" i="3"/>
  <c r="K15" i="3"/>
  <c r="K17" i="3" s="1"/>
  <c r="K9" i="3"/>
  <c r="P15" i="3"/>
  <c r="P17" i="3" s="1"/>
  <c r="P9" i="3"/>
  <c r="U15" i="3"/>
  <c r="U17" i="3" s="1"/>
  <c r="M12" i="3"/>
  <c r="R9" i="3"/>
  <c r="R15" i="3"/>
  <c r="H12" i="3"/>
  <c r="AX12" i="1"/>
  <c r="AB9" i="1"/>
  <c r="AB10" i="1"/>
  <c r="AB11" i="1"/>
  <c r="AB12" i="1"/>
  <c r="AB13" i="1"/>
  <c r="AB14" i="1"/>
  <c r="AB15" i="1"/>
  <c r="AB16" i="1"/>
  <c r="AC12" i="3"/>
  <c r="AC18" i="3"/>
  <c r="AC9" i="3"/>
  <c r="AC13" i="3"/>
  <c r="AC16" i="3"/>
  <c r="AC19" i="3"/>
  <c r="AC22" i="3"/>
  <c r="AC10" i="3"/>
  <c r="AC15" i="3"/>
  <c r="AC21" i="3"/>
  <c r="E13" i="3"/>
  <c r="C19" i="3"/>
  <c r="C13" i="3"/>
  <c r="C10" i="3"/>
  <c r="E19" i="3"/>
  <c r="E16" i="3"/>
  <c r="E22" i="3"/>
  <c r="D11" i="3"/>
  <c r="AA8" i="1"/>
  <c r="N8" i="3" l="1"/>
  <c r="N7" i="3"/>
  <c r="AB8" i="1"/>
  <c r="AW8" i="1"/>
  <c r="I6" i="3"/>
  <c r="I11" i="3"/>
  <c r="I8" i="3" s="1"/>
  <c r="O17" i="3"/>
  <c r="O23" i="3"/>
  <c r="T17" i="3"/>
  <c r="T23" i="3"/>
  <c r="J14" i="3"/>
  <c r="J20" i="3"/>
  <c r="J7" i="3"/>
  <c r="O14" i="3"/>
  <c r="O20" i="3"/>
  <c r="P14" i="3"/>
  <c r="T14" i="3"/>
  <c r="T20" i="3"/>
  <c r="U14" i="3"/>
  <c r="J17" i="3"/>
  <c r="J23" i="3"/>
  <c r="H14" i="3"/>
  <c r="L12" i="3"/>
  <c r="R11" i="3"/>
  <c r="R6" i="3"/>
  <c r="V9" i="3"/>
  <c r="O7" i="3"/>
  <c r="T7" i="3"/>
  <c r="H23" i="3"/>
  <c r="L23" i="3" s="1"/>
  <c r="L21" i="3"/>
  <c r="H11" i="3"/>
  <c r="H6" i="3"/>
  <c r="L9" i="3"/>
  <c r="R14" i="3"/>
  <c r="V12" i="3"/>
  <c r="M17" i="3"/>
  <c r="Q15" i="3"/>
  <c r="P7" i="3"/>
  <c r="Q13" i="3"/>
  <c r="Q19" i="3"/>
  <c r="U7" i="3"/>
  <c r="V13" i="3"/>
  <c r="V19" i="3"/>
  <c r="J11" i="3"/>
  <c r="J6" i="3"/>
  <c r="K7" i="3"/>
  <c r="L13" i="3"/>
  <c r="L19" i="3"/>
  <c r="L18" i="3"/>
  <c r="U11" i="3"/>
  <c r="Q18" i="3"/>
  <c r="V21" i="3"/>
  <c r="R17" i="3"/>
  <c r="V17" i="3" s="1"/>
  <c r="V15" i="3"/>
  <c r="M14" i="3"/>
  <c r="Q12" i="3"/>
  <c r="P6" i="3"/>
  <c r="P11" i="3"/>
  <c r="P8" i="3" s="1"/>
  <c r="K6" i="3"/>
  <c r="K11" i="3"/>
  <c r="K8" i="3" s="1"/>
  <c r="O11" i="3"/>
  <c r="O6" i="3"/>
  <c r="T6" i="3"/>
  <c r="T11" i="3"/>
  <c r="H17" i="3"/>
  <c r="L15" i="3"/>
  <c r="R20" i="3"/>
  <c r="V18" i="3"/>
  <c r="M23" i="3"/>
  <c r="Q21" i="3"/>
  <c r="M11" i="3"/>
  <c r="Q9" i="3"/>
  <c r="M6" i="3"/>
  <c r="M7" i="3"/>
  <c r="Q10" i="3"/>
  <c r="Q16" i="3"/>
  <c r="Q22" i="3"/>
  <c r="R7" i="3"/>
  <c r="V10" i="3"/>
  <c r="V16" i="3"/>
  <c r="V22" i="3"/>
  <c r="H7" i="3"/>
  <c r="L10" i="3"/>
  <c r="L16" i="3"/>
  <c r="L22" i="3"/>
  <c r="H20" i="3"/>
  <c r="L20" i="3" s="1"/>
  <c r="U6" i="3"/>
  <c r="M20" i="3"/>
  <c r="R23" i="3"/>
  <c r="AB10" i="3"/>
  <c r="E10" i="3"/>
  <c r="C22" i="3"/>
  <c r="C16" i="3"/>
  <c r="AX8" i="1"/>
  <c r="AD19" i="3"/>
  <c r="AD13" i="3"/>
  <c r="AD22" i="3"/>
  <c r="AC11" i="3"/>
  <c r="D7" i="3"/>
  <c r="D23" i="3"/>
  <c r="AC23" i="3" s="1"/>
  <c r="D20" i="3"/>
  <c r="AC20" i="3" s="1"/>
  <c r="D17" i="3"/>
  <c r="AC17" i="3" s="1"/>
  <c r="D6" i="3"/>
  <c r="AC6" i="3" s="1"/>
  <c r="D14" i="3"/>
  <c r="AC14" i="3" s="1"/>
  <c r="AC7" i="3" l="1"/>
  <c r="V7" i="3"/>
  <c r="T8" i="3"/>
  <c r="U8" i="3"/>
  <c r="V23" i="3"/>
  <c r="V20" i="3"/>
  <c r="L17" i="3"/>
  <c r="V14" i="3"/>
  <c r="C7" i="3"/>
  <c r="Q20" i="3"/>
  <c r="Q7" i="3"/>
  <c r="Q17" i="3"/>
  <c r="Q23" i="3"/>
  <c r="L7" i="3"/>
  <c r="J8" i="3"/>
  <c r="L14" i="3"/>
  <c r="Q6" i="3"/>
  <c r="O8" i="3"/>
  <c r="Q14" i="3"/>
  <c r="M8" i="3"/>
  <c r="Q8" i="3" s="1"/>
  <c r="Q11" i="3"/>
  <c r="H8" i="3"/>
  <c r="L11" i="3"/>
  <c r="V6" i="3"/>
  <c r="L6" i="3"/>
  <c r="R8" i="3"/>
  <c r="V11" i="3"/>
  <c r="AD16" i="3"/>
  <c r="AB22" i="3"/>
  <c r="AB13" i="3"/>
  <c r="AD10" i="3"/>
  <c r="AB16" i="3"/>
  <c r="AB19" i="3"/>
  <c r="E21" i="3"/>
  <c r="AD21" i="3" s="1"/>
  <c r="E15" i="3"/>
  <c r="AD15" i="3" s="1"/>
  <c r="E18" i="3"/>
  <c r="AD18" i="3" s="1"/>
  <c r="E12" i="3"/>
  <c r="AD12" i="3" s="1"/>
  <c r="E9" i="3"/>
  <c r="E11" i="3" s="1"/>
  <c r="F22" i="3"/>
  <c r="AE22" i="3" s="1"/>
  <c r="AF22" i="3" s="1"/>
  <c r="F16" i="3"/>
  <c r="AE16" i="3" s="1"/>
  <c r="F10" i="3"/>
  <c r="G10" i="3" s="1"/>
  <c r="F19" i="3"/>
  <c r="AE19" i="3" s="1"/>
  <c r="F13" i="3"/>
  <c r="AE13" i="3" s="1"/>
  <c r="C21" i="3"/>
  <c r="C23" i="3" s="1"/>
  <c r="C15" i="3"/>
  <c r="C17" i="3" s="1"/>
  <c r="C9" i="3"/>
  <c r="AB9" i="3" s="1"/>
  <c r="C18" i="3"/>
  <c r="C20" i="3" s="1"/>
  <c r="C12" i="3"/>
  <c r="C14" i="3" s="1"/>
  <c r="F21" i="3"/>
  <c r="AE21" i="3" s="1"/>
  <c r="F18" i="3"/>
  <c r="AE18" i="3" s="1"/>
  <c r="F15" i="3"/>
  <c r="AE15" i="3" s="1"/>
  <c r="F12" i="3"/>
  <c r="AE12" i="3" s="1"/>
  <c r="F9" i="3"/>
  <c r="AE9" i="3" s="1"/>
  <c r="G22" i="3"/>
  <c r="E23" i="3"/>
  <c r="D8" i="3"/>
  <c r="AC8" i="3" s="1"/>
  <c r="G19" i="3"/>
  <c r="E20" i="3"/>
  <c r="G16" i="3"/>
  <c r="E17" i="3"/>
  <c r="E7" i="3"/>
  <c r="E14" i="3"/>
  <c r="E6" i="3"/>
  <c r="G18" i="3" l="1"/>
  <c r="G21" i="3"/>
  <c r="V8" i="3"/>
  <c r="L8" i="3"/>
  <c r="AE10" i="3"/>
  <c r="AF10" i="3" s="1"/>
  <c r="AB15" i="3"/>
  <c r="AF19" i="3"/>
  <c r="AD7" i="3"/>
  <c r="AD20" i="3"/>
  <c r="AB18" i="3"/>
  <c r="AF18" i="3" s="1"/>
  <c r="AD6" i="3"/>
  <c r="AD23" i="3"/>
  <c r="AD17" i="3"/>
  <c r="AD14" i="3"/>
  <c r="AB21" i="3"/>
  <c r="AF21" i="3" s="1"/>
  <c r="AF16" i="3"/>
  <c r="AB12" i="3"/>
  <c r="AF12" i="3" s="1"/>
  <c r="AF13" i="3"/>
  <c r="AD9" i="3"/>
  <c r="AF9" i="3" s="1"/>
  <c r="AB17" i="3"/>
  <c r="AB20" i="3"/>
  <c r="AB7" i="3"/>
  <c r="AB23" i="3"/>
  <c r="AF15" i="3"/>
  <c r="AB14" i="3"/>
  <c r="AD11" i="3"/>
  <c r="C6" i="3"/>
  <c r="AB6" i="3" s="1"/>
  <c r="C11" i="3"/>
  <c r="C8" i="3" s="1"/>
  <c r="F11" i="3"/>
  <c r="G9" i="3"/>
  <c r="F23" i="3"/>
  <c r="F7" i="3"/>
  <c r="AE7" i="3" s="1"/>
  <c r="F20" i="3"/>
  <c r="G20" i="3" s="1"/>
  <c r="F17" i="3"/>
  <c r="G17" i="3" s="1"/>
  <c r="G15" i="3"/>
  <c r="G7" i="3"/>
  <c r="F14" i="3"/>
  <c r="AE14" i="3" s="1"/>
  <c r="F6" i="3"/>
  <c r="G12" i="3"/>
  <c r="E8" i="3"/>
  <c r="G13" i="3"/>
  <c r="G6" i="3" l="1"/>
  <c r="G23" i="3"/>
  <c r="AE23" i="3"/>
  <c r="AF23" i="3" s="1"/>
  <c r="G11" i="3"/>
  <c r="AD8" i="3"/>
  <c r="AE11" i="3"/>
  <c r="AB11" i="3"/>
  <c r="AF14" i="3"/>
  <c r="AF7" i="3"/>
  <c r="AE6" i="3"/>
  <c r="AF6" i="3" s="1"/>
  <c r="AE17" i="3"/>
  <c r="AF17" i="3" s="1"/>
  <c r="AE20" i="3"/>
  <c r="AF20" i="3" s="1"/>
  <c r="AB8" i="3"/>
  <c r="F8" i="3"/>
  <c r="G8" i="3" s="1"/>
  <c r="G14" i="3"/>
  <c r="AF11" i="3" l="1"/>
  <c r="AE8" i="3"/>
  <c r="AF8" i="3" s="1"/>
</calcChain>
</file>

<file path=xl/sharedStrings.xml><?xml version="1.0" encoding="utf-8"?>
<sst xmlns="http://schemas.openxmlformats.org/spreadsheetml/2006/main" count="1345" uniqueCount="385">
  <si>
    <t>S.No.</t>
  </si>
  <si>
    <t>Admn. No.</t>
  </si>
  <si>
    <t>Caste</t>
  </si>
  <si>
    <t>Date of Admn in to the School</t>
  </si>
  <si>
    <t>Date of Birth</t>
  </si>
  <si>
    <t>Father Name</t>
  </si>
  <si>
    <t>Telugu</t>
  </si>
  <si>
    <t>Hindi</t>
  </si>
  <si>
    <t>English</t>
  </si>
  <si>
    <t>Math's</t>
  </si>
  <si>
    <t>P.S.</t>
  </si>
  <si>
    <t>B.S.</t>
  </si>
  <si>
    <t>Social</t>
  </si>
  <si>
    <t>General Science</t>
  </si>
  <si>
    <t>Fomative 4</t>
  </si>
  <si>
    <t>Summative 3</t>
  </si>
  <si>
    <t>Health &amp; Phy. Education</t>
  </si>
  <si>
    <t>Cultural &amp; Art Education</t>
  </si>
  <si>
    <t>Work &amp; Comp. Education</t>
  </si>
  <si>
    <t>Moral &amp; ife Skills Education</t>
  </si>
  <si>
    <t>Subjectwise Annual Result (4th Formative + 3rd Summative)</t>
  </si>
  <si>
    <t>M</t>
  </si>
  <si>
    <t>G</t>
  </si>
  <si>
    <t>Total</t>
  </si>
  <si>
    <t>No.ofdays attended</t>
  </si>
  <si>
    <t>Remark`</t>
  </si>
  <si>
    <t>Remarks</t>
  </si>
  <si>
    <t>Student Name</t>
  </si>
  <si>
    <t>Class :</t>
  </si>
  <si>
    <t>No. of working days :</t>
  </si>
  <si>
    <t>DISE Code :</t>
  </si>
  <si>
    <t>% of attendance</t>
  </si>
  <si>
    <t>Moral &amp; Life Skills Education</t>
  </si>
  <si>
    <t>Roll</t>
  </si>
  <si>
    <t>A+</t>
  </si>
  <si>
    <t>A</t>
  </si>
  <si>
    <t>B+</t>
  </si>
  <si>
    <t>B</t>
  </si>
  <si>
    <t>C</t>
  </si>
  <si>
    <t>SC</t>
  </si>
  <si>
    <t>ST</t>
  </si>
  <si>
    <t>BC</t>
  </si>
  <si>
    <t>OC</t>
  </si>
  <si>
    <t>6th Class</t>
  </si>
  <si>
    <t>7th Class</t>
  </si>
  <si>
    <t>8th Class</t>
  </si>
  <si>
    <t>9th Class</t>
  </si>
  <si>
    <t>10th Class</t>
  </si>
  <si>
    <t>District :</t>
  </si>
  <si>
    <t>School Name :</t>
  </si>
  <si>
    <t>Village :</t>
  </si>
  <si>
    <t>Mandal :</t>
  </si>
  <si>
    <t>ANNUAL REPORT - ABSTRACT</t>
  </si>
  <si>
    <t>Academic Year : 2013- 14</t>
  </si>
  <si>
    <t>Satyanarayana</t>
  </si>
  <si>
    <t>Yedukondalu</t>
  </si>
  <si>
    <t>Chitti Babu</t>
  </si>
  <si>
    <t>Mallikharjuna Rao</t>
  </si>
  <si>
    <t>Nageswara Rao</t>
  </si>
  <si>
    <t>Bala Chandrudu</t>
  </si>
  <si>
    <t>Tata Rao</t>
  </si>
  <si>
    <t>Srinu</t>
  </si>
  <si>
    <t>Suri Babu</t>
  </si>
  <si>
    <t>Prasad</t>
  </si>
  <si>
    <t>Manikyala Rao</t>
  </si>
  <si>
    <t>Srinivasa Rao</t>
  </si>
  <si>
    <t>Adiramakrishna</t>
  </si>
  <si>
    <t>Srinivas Prasad</t>
  </si>
  <si>
    <t>Veera Venkata Satyanarayana</t>
  </si>
  <si>
    <t>Veerraju</t>
  </si>
  <si>
    <t>Paul</t>
  </si>
  <si>
    <t>Srinivasarao</t>
  </si>
  <si>
    <t>Ganga Raju</t>
  </si>
  <si>
    <t>Machari Satti Babu</t>
  </si>
  <si>
    <t>Nagaraju</t>
  </si>
  <si>
    <t>Srinivas</t>
  </si>
  <si>
    <t>Dharma Raju</t>
  </si>
  <si>
    <t>Narasimha Rao</t>
  </si>
  <si>
    <t>Chinaramakrishna</t>
  </si>
  <si>
    <t>Neela Vardhana Rao</t>
  </si>
  <si>
    <t>Ajay Kumar Bommireddi</t>
  </si>
  <si>
    <t>Anil Kumar Gutam</t>
  </si>
  <si>
    <t>Hari Venkata Durga Prasad Jakkamsetti</t>
  </si>
  <si>
    <t>Kalyan Bonthu</t>
  </si>
  <si>
    <t>Krishna Murari Mattaparthi</t>
  </si>
  <si>
    <t>Prasanna Kumar Nakka</t>
  </si>
  <si>
    <t>Prasanth Kumar Kedasi</t>
  </si>
  <si>
    <t>Ramesh Kathula</t>
  </si>
  <si>
    <t>Ravi Siddhartha Bandaru</t>
  </si>
  <si>
    <t>Saanketh Nakka</t>
  </si>
  <si>
    <t>Sai Babu Bokka</t>
  </si>
  <si>
    <t>Satya Manikanta Adapa</t>
  </si>
  <si>
    <t>Sriram Kosuri</t>
  </si>
  <si>
    <t>Tirumaleswar Kaligineedi</t>
  </si>
  <si>
    <t>Vasu Chintham</t>
  </si>
  <si>
    <t>Venkata Ramana  Chitturi</t>
  </si>
  <si>
    <t>Anusha  Nunnam</t>
  </si>
  <si>
    <t>Baby  Pepakayala</t>
  </si>
  <si>
    <t>Baby Soujanya Sri Guthula</t>
  </si>
  <si>
    <t>Bhargavi Palla</t>
  </si>
  <si>
    <t>Durga Bhavani Gandham</t>
  </si>
  <si>
    <t>Indrani Dunaboina</t>
  </si>
  <si>
    <t>Karuna Sri Vittanala</t>
  </si>
  <si>
    <t>Lakshmi Mani Edida</t>
  </si>
  <si>
    <t>Lokeswari  Kothapalli</t>
  </si>
  <si>
    <t>Madhuri Bonthu</t>
  </si>
  <si>
    <t>Manisha Kakara</t>
  </si>
  <si>
    <t>Manjula Nakka</t>
  </si>
  <si>
    <t>Naga Mounika Sakunala</t>
  </si>
  <si>
    <t>Nandini Nedunuri</t>
  </si>
  <si>
    <t>Navya Guddati</t>
  </si>
  <si>
    <t>Poorvaja Veera Naga Durga Pedapatnapu</t>
  </si>
  <si>
    <t>Sangeetha Nakka</t>
  </si>
  <si>
    <t>Santha Kumari Dasam</t>
  </si>
  <si>
    <t>Sravanthi Sanaboina</t>
  </si>
  <si>
    <t>Sruthi Katikadala</t>
  </si>
  <si>
    <t>Suvarna Pushpa Dangeti</t>
  </si>
  <si>
    <t>Usha Vara</t>
  </si>
  <si>
    <t>Venkata Lakshmi Kaligineedi</t>
  </si>
  <si>
    <t>Venkata Subbarao</t>
  </si>
  <si>
    <t>Suryarao</t>
  </si>
  <si>
    <t>Rangarao</t>
  </si>
  <si>
    <t>Veeravenkata Satyanrayana</t>
  </si>
  <si>
    <t>Gender</t>
  </si>
  <si>
    <t>ANNUAL REPORT OF HIGH SCHOOLS</t>
  </si>
  <si>
    <t xml:space="preserve">DISE Code : </t>
  </si>
  <si>
    <t>School Name</t>
  </si>
  <si>
    <t>DISE Code</t>
  </si>
  <si>
    <t>No. of Working days</t>
  </si>
  <si>
    <t>Heading 2</t>
  </si>
  <si>
    <t>RAJIV VIDYA MISSION (SSA), E.G. DIST.</t>
  </si>
  <si>
    <t>%</t>
  </si>
  <si>
    <t>Grade</t>
  </si>
  <si>
    <t>Village</t>
  </si>
  <si>
    <t>Mandal</t>
  </si>
  <si>
    <t>District</t>
  </si>
  <si>
    <t>Isukapudi</t>
  </si>
  <si>
    <t>Ambajipeta</t>
  </si>
  <si>
    <t>East Godavari</t>
  </si>
  <si>
    <t>ZPP High School</t>
  </si>
  <si>
    <t>DATA</t>
  </si>
  <si>
    <t>Ravi</t>
  </si>
  <si>
    <t>Satya vani</t>
  </si>
  <si>
    <t>Darwesh Mohiuddin</t>
  </si>
  <si>
    <t>Sri Rama Murthy</t>
  </si>
  <si>
    <t>Naga Raju</t>
  </si>
  <si>
    <t>Venkateswara Rao</t>
  </si>
  <si>
    <t>Ramudu</t>
  </si>
  <si>
    <t>Vasantha Rao</t>
  </si>
  <si>
    <t>Srinivasu</t>
  </si>
  <si>
    <t>Prasada Rao</t>
  </si>
  <si>
    <t>Satyanandam</t>
  </si>
  <si>
    <t>Venkata Ratnam</t>
  </si>
  <si>
    <t>Gopi</t>
  </si>
  <si>
    <t>Adinarayana</t>
  </si>
  <si>
    <t>Surya Prakasa Rao</t>
  </si>
  <si>
    <t>Lajaru</t>
  </si>
  <si>
    <t>Raja Rao</t>
  </si>
  <si>
    <t>Krupa Raju</t>
  </si>
  <si>
    <t>Anjaneyulu</t>
  </si>
  <si>
    <t>Rambabu</t>
  </si>
  <si>
    <t>Durga Ravi Kumar</t>
  </si>
  <si>
    <t>Amrutha Rao</t>
  </si>
  <si>
    <t>Lakshmana Rao</t>
  </si>
  <si>
    <t>Mohansingh Babu Rao</t>
  </si>
  <si>
    <t>Yesubabu</t>
  </si>
  <si>
    <t>Venakata Rao</t>
  </si>
  <si>
    <t>Krishna Murthy</t>
  </si>
  <si>
    <t>Veera Raghavulu</t>
  </si>
  <si>
    <t>Viswanadham</t>
  </si>
  <si>
    <t>Kutumba Rao</t>
  </si>
  <si>
    <t>Subrahmanyam</t>
  </si>
  <si>
    <t>Vijaya Bhaskar</t>
  </si>
  <si>
    <t>Veera Raju</t>
  </si>
  <si>
    <t>Achyuta Ramayya</t>
  </si>
  <si>
    <t>Krishna Kumar</t>
  </si>
  <si>
    <t>Ganapathi Rao</t>
  </si>
  <si>
    <t>Nagendra Rao</t>
  </si>
  <si>
    <t>Arjuna Rao</t>
  </si>
  <si>
    <t>Powlu</t>
  </si>
  <si>
    <t>Venkata Rao</t>
  </si>
  <si>
    <t>Bhima Raju</t>
  </si>
  <si>
    <t>Gangacharyulu</t>
  </si>
  <si>
    <t>Naresh</t>
  </si>
  <si>
    <t>Anvith Vara</t>
  </si>
  <si>
    <t>Bharath Vithanala</t>
  </si>
  <si>
    <t>China Adinarayana Manupati</t>
  </si>
  <si>
    <t>Durga Prasad  Manupati</t>
  </si>
  <si>
    <t>Janaki Raman Akula</t>
  </si>
  <si>
    <t>Joy Babu Sarella</t>
  </si>
  <si>
    <t>Karthik Gosangi</t>
  </si>
  <si>
    <t>Kishore Kumar Rayi</t>
  </si>
  <si>
    <t>Lakshmanudu Rayudu</t>
  </si>
  <si>
    <t>Naga Raju  Palla</t>
  </si>
  <si>
    <t>Naga Venkateswara Rao Gutam</t>
  </si>
  <si>
    <t>Rajesh  Korukonda</t>
  </si>
  <si>
    <t>Ram Kumar Kathula</t>
  </si>
  <si>
    <t>Ramudu Rayudu</t>
  </si>
  <si>
    <t>Sai Krishna Kishore Akula</t>
  </si>
  <si>
    <t>Sai Teja Sompalli</t>
  </si>
  <si>
    <t>Sandeep Kumar Pithani</t>
  </si>
  <si>
    <t>Satya Navin Gosangi</t>
  </si>
  <si>
    <t>Satya Prasad  Kaligineedi</t>
  </si>
  <si>
    <t>Siva Sankar Gutam</t>
  </si>
  <si>
    <t>Subrahmanyeswara Rao Yedida</t>
  </si>
  <si>
    <t>Sunil Nethala</t>
  </si>
  <si>
    <t>Surya Prakash Kedasi</t>
  </si>
  <si>
    <t>Venkata Ramana Nagabathula</t>
  </si>
  <si>
    <t>Anuradha Devi Bonthu</t>
  </si>
  <si>
    <t>Bala Veera Nagamani Palla</t>
  </si>
  <si>
    <t>Deepika  Musukudu</t>
  </si>
  <si>
    <t>Devi Priyanka  Panathagani</t>
  </si>
  <si>
    <t>Durga Lanka</t>
  </si>
  <si>
    <t>Hema Naga Satya Medepalli</t>
  </si>
  <si>
    <t>Hema Srilatha Sanaboina</t>
  </si>
  <si>
    <t>Lakshmi Sai Lalitha Kadali</t>
  </si>
  <si>
    <t>Madhavi Nelapudi</t>
  </si>
  <si>
    <t>Manga Lakshmi Palli</t>
  </si>
  <si>
    <t>Naga Lakshmi Durga Mattaparthi</t>
  </si>
  <si>
    <t>Naga Lavanya Palla</t>
  </si>
  <si>
    <t>Navya Gutam</t>
  </si>
  <si>
    <t>Prasanthi  Kesarapalli</t>
  </si>
  <si>
    <t>Ramya  Ootala</t>
  </si>
  <si>
    <t>Rani Nelapudi</t>
  </si>
  <si>
    <t>Sarada Kothapalli</t>
  </si>
  <si>
    <t>Saritha Sri Gummadi</t>
  </si>
  <si>
    <t>Sri Sai Priya Medepalli</t>
  </si>
  <si>
    <t>Sudha Nakka</t>
  </si>
  <si>
    <t>Supraja Kodeti</t>
  </si>
  <si>
    <t>Susmitha Adapa</t>
  </si>
  <si>
    <t>Swathi  Bokka</t>
  </si>
  <si>
    <t>Venkata Naga Durga Mattaparthi</t>
  </si>
  <si>
    <t>Venkata Ramana  Velpuri</t>
  </si>
  <si>
    <t>Venkata Sasi Priya Kanapala</t>
  </si>
  <si>
    <t>Chandra Sekhar</t>
  </si>
  <si>
    <t>Chandra Rao</t>
  </si>
  <si>
    <t>Narayana Swamy</t>
  </si>
  <si>
    <t>Suribabu</t>
  </si>
  <si>
    <t>Sankaram</t>
  </si>
  <si>
    <t>Surya Rao</t>
  </si>
  <si>
    <t>Ramnanu</t>
  </si>
  <si>
    <t>Srinuvasu</t>
  </si>
  <si>
    <t>Naga Muneendra Rao</t>
  </si>
  <si>
    <t>China Mutyalu</t>
  </si>
  <si>
    <t>Pothu Raju</t>
  </si>
  <si>
    <t>Saibabu</t>
  </si>
  <si>
    <t>China Peddiraju</t>
  </si>
  <si>
    <t>Chanti</t>
  </si>
  <si>
    <t>Pallala Rao</t>
  </si>
  <si>
    <t>Bala Kondala Rao Jakkamsetti</t>
  </si>
  <si>
    <t>Chandu Digumarthi</t>
  </si>
  <si>
    <t>Devendra Satya Prakash Tirumanadham</t>
  </si>
  <si>
    <t>Durga Suresh Rayudu</t>
  </si>
  <si>
    <t>Dushyanth Kumar Sanaboina</t>
  </si>
  <si>
    <t>Hari Prakash Yanamadala</t>
  </si>
  <si>
    <t>Janaki Rama Siva Krishna Nunnam</t>
  </si>
  <si>
    <t>Kiran Sai Gubbala</t>
  </si>
  <si>
    <t>Murali Krishna Nagendra Babu Kanapala</t>
  </si>
  <si>
    <t>Naga Raju Bommireddy</t>
  </si>
  <si>
    <t>Naga Satya Vara Prasad Pedapatnapu</t>
  </si>
  <si>
    <t>Nithin Rampa</t>
  </si>
  <si>
    <t>Pavan Kumar Kokati</t>
  </si>
  <si>
    <t>Prakash Nakka</t>
  </si>
  <si>
    <t>Purushottam Pulidindi</t>
  </si>
  <si>
    <t>Raja Raveendra Beera</t>
  </si>
  <si>
    <t>Rajesh Vakapalli</t>
  </si>
  <si>
    <t>Satya Naga Durga Prasad Gandham</t>
  </si>
  <si>
    <t>Satya Prasad Nelli</t>
  </si>
  <si>
    <t>Satya Sai Durga Prasad Guthula</t>
  </si>
  <si>
    <t>Siva Kumar Guthula</t>
  </si>
  <si>
    <t>Srinu Babu Nelli</t>
  </si>
  <si>
    <t>Suresh Gunapati</t>
  </si>
  <si>
    <t>Suresh Nethala</t>
  </si>
  <si>
    <t>Uma Mahesh Tarapatla</t>
  </si>
  <si>
    <t>Venkat Muthabathula</t>
  </si>
  <si>
    <t>Venkata Navin Pechetti</t>
  </si>
  <si>
    <t>Bharani Priyanka Kamisetti</t>
  </si>
  <si>
    <t>Chandana Ethakota</t>
  </si>
  <si>
    <t>Devi Pushpa Latha Nalam</t>
  </si>
  <si>
    <t>Dhana Lakshmi Yanamadala</t>
  </si>
  <si>
    <t>Durga Bhavani Kusume</t>
  </si>
  <si>
    <t>Gayathri Gutam</t>
  </si>
  <si>
    <t>Gayathri Devi Koppisetti</t>
  </si>
  <si>
    <t>Hemalatha Ethakota</t>
  </si>
  <si>
    <t>Kumari Yanamadala</t>
  </si>
  <si>
    <t>Lakshmi Bandaru</t>
  </si>
  <si>
    <t>Lakshmi Jyothi Lanka</t>
  </si>
  <si>
    <t>Mangadevi Pepakayala</t>
  </si>
  <si>
    <t>Naga Durga Bhavani Manupati</t>
  </si>
  <si>
    <t>Navya Syamala Pepakayala</t>
  </si>
  <si>
    <t>Nirmala Jyothi Gunapati</t>
  </si>
  <si>
    <t>Rekha Gosangi</t>
  </si>
  <si>
    <t>Sai Kala Pilli</t>
  </si>
  <si>
    <t>Sai Prasanna Kota</t>
  </si>
  <si>
    <t>Satyadevi Dunaboina</t>
  </si>
  <si>
    <t>Suneetha Tavitika</t>
  </si>
  <si>
    <t>Aswani Giddi</t>
  </si>
  <si>
    <t>Abdul Rahim Sheik</t>
  </si>
  <si>
    <t>Bala Narasimham Guthula</t>
  </si>
  <si>
    <t>Durga Prasad Nakka</t>
  </si>
  <si>
    <t>Durga Prasad Satyavada</t>
  </si>
  <si>
    <t>Hema Kumar Mattaprthi</t>
  </si>
  <si>
    <t>Lakshmi Ganesh Raju Akula</t>
  </si>
  <si>
    <t>Murali Krishna Nelapudi</t>
  </si>
  <si>
    <t>Naga Durga Prasad Kosuri</t>
  </si>
  <si>
    <t>Nagendra Guthula</t>
  </si>
  <si>
    <t>Rajesh Akumarthi</t>
  </si>
  <si>
    <t>Rajesh Nagabathula</t>
  </si>
  <si>
    <t>Rajesh Saladi</t>
  </si>
  <si>
    <t>Ravi Palla</t>
  </si>
  <si>
    <t>Ravi Kishore Tenneti</t>
  </si>
  <si>
    <t>Veera Babu Palla</t>
  </si>
  <si>
    <t>Veera Venkata Durga Prakash Kamuju</t>
  </si>
  <si>
    <t>Venkata Ramana Pulaparthi</t>
  </si>
  <si>
    <t>Vikas Sarella</t>
  </si>
  <si>
    <t>Anantha Surya Lakshmi Dasi</t>
  </si>
  <si>
    <t>Divya Prasanna Kakara</t>
  </si>
  <si>
    <t>Divya Vani P</t>
  </si>
  <si>
    <t>Hemantha Sandhya Bommireddi</t>
  </si>
  <si>
    <t>Jyothi Tadi</t>
  </si>
  <si>
    <t>Karuna Kumari Adapa</t>
  </si>
  <si>
    <t>Kavya Pappula</t>
  </si>
  <si>
    <t>Krishnaveni Yarramsetti</t>
  </si>
  <si>
    <t>Lavanya Ootala</t>
  </si>
  <si>
    <t>Mounika Sompalli</t>
  </si>
  <si>
    <t>Naga Venkata Durga Lakshmi Sirisha Bommireddi</t>
  </si>
  <si>
    <t>Raja Kumari Ootala</t>
  </si>
  <si>
    <t>Ratnanjali Petta</t>
  </si>
  <si>
    <t>Sai Sandhya Rani Guthula</t>
  </si>
  <si>
    <t>Sandhya Yanamadala</t>
  </si>
  <si>
    <t>Satya Adapa</t>
  </si>
  <si>
    <t>Sowjanya Jogi</t>
  </si>
  <si>
    <t>Sravanthi Deepika Tarapatla</t>
  </si>
  <si>
    <t>Sri Sindhuja Vittanala</t>
  </si>
  <si>
    <t>Swathi Bokka</t>
  </si>
  <si>
    <t>Swetha Bokka</t>
  </si>
  <si>
    <t>Vasantha Kumari Sarella</t>
  </si>
  <si>
    <t>Vasanthi Tirumanadham</t>
  </si>
  <si>
    <t>Veera Durga Lakshmi Kumari Palla</t>
  </si>
  <si>
    <t>Veni Cheekaramelli</t>
  </si>
  <si>
    <t>Whitney Tarapatla</t>
  </si>
  <si>
    <t>EDUCATION DEPARTMENT</t>
  </si>
  <si>
    <t>RAJIV VIDYA MISSION (SSA) EAST GODAVARI - KAKINADA</t>
  </si>
  <si>
    <t>FORMAT - 1</t>
  </si>
  <si>
    <t>NAME OF THE MANDAL                  : AMBAJIPETA</t>
  </si>
  <si>
    <t>CLASS PERCENTAGE</t>
  </si>
  <si>
    <t>:</t>
  </si>
  <si>
    <t>CLASS GRADE</t>
  </si>
  <si>
    <t>NAME OF THE SCHOOL COMPLEX  : AMBAJIPETA</t>
  </si>
  <si>
    <t>MANAGEMENT</t>
  </si>
  <si>
    <t>: ZILLA PRAJA PARISHAD</t>
  </si>
  <si>
    <t>NAME OF THE SCHOOL                    : Z.P.P.HIGH SCHOOL, ISUKAPUDI</t>
  </si>
  <si>
    <t>NO. OF WORKING DAYS</t>
  </si>
  <si>
    <t>Name of the Student</t>
  </si>
  <si>
    <t>Class</t>
  </si>
  <si>
    <t>D.O.B.</t>
  </si>
  <si>
    <t>Admn No.</t>
  </si>
  <si>
    <t>Date of Admission</t>
  </si>
  <si>
    <t>Subject wise performance</t>
  </si>
  <si>
    <t>Total Marks</t>
  </si>
  <si>
    <t>% of Marks</t>
  </si>
  <si>
    <t>No. of days attended</t>
  </si>
  <si>
    <t>% of Attendance</t>
  </si>
  <si>
    <t>Result</t>
  </si>
  <si>
    <t>Tel</t>
  </si>
  <si>
    <t>Hin</t>
  </si>
  <si>
    <t>Eng</t>
  </si>
  <si>
    <t>Mat</t>
  </si>
  <si>
    <t>Soc</t>
  </si>
  <si>
    <t>Sci</t>
  </si>
  <si>
    <t>CM</t>
  </si>
  <si>
    <t>AM</t>
  </si>
  <si>
    <t>Tot</t>
  </si>
  <si>
    <t>IX</t>
  </si>
  <si>
    <t>Heading 1</t>
  </si>
  <si>
    <r>
      <t xml:space="preserve">
1. This package is useful for high schools. You can modify it for primary also.
2. Password to unprotect the sheets is my phone number.
3. Once edited copy doesn't generate automatically further. So keep a copy.
4. You can increase &amp; decrease rows by dragging down &amp; deleting last rows.
5. Old model promotion for 9th class is also added. You can use by your wish.
6. You can mail suggestions &amp; corrections to </t>
    </r>
    <r>
      <rPr>
        <sz val="11"/>
        <color rgb="FFFF0000"/>
        <rFont val="Calibri"/>
        <family val="2"/>
        <scheme val="minor"/>
      </rPr>
      <t xml:space="preserve">akshayatooneera@gmail.com
</t>
    </r>
    <r>
      <rPr>
        <sz val="11"/>
        <rFont val="Calibri"/>
        <family val="2"/>
        <scheme val="minor"/>
      </rPr>
      <t>7. For latest file visit</t>
    </r>
    <r>
      <rPr>
        <sz val="11"/>
        <color rgb="FFFF0000"/>
        <rFont val="Calibri"/>
        <family val="2"/>
        <scheme val="minor"/>
      </rPr>
      <t xml:space="preserve"> http://is.gd/akshaya</t>
    </r>
    <r>
      <rPr>
        <sz val="11"/>
        <color theme="1"/>
        <rFont val="Calibri"/>
        <family val="2"/>
        <scheme val="minor"/>
      </rPr>
      <t xml:space="preserve">
</t>
    </r>
  </si>
  <si>
    <t>Srinivas Nainala @ 944 123 9875</t>
  </si>
  <si>
    <t>SCHOOL LEVEL PROMOTION LIST 2013 - 2014</t>
  </si>
  <si>
    <t>Class teacher Name : G S H Raja Sekhar</t>
  </si>
  <si>
    <t>Class teacher Name : Y Bala Satyanarayana</t>
  </si>
  <si>
    <t>Class teacher Name : N Srinivas</t>
  </si>
  <si>
    <t>Class teacher Name : K Satyanarayana Murty</t>
  </si>
  <si>
    <t>School Complex : Ambajipeta</t>
  </si>
  <si>
    <t>Satya Durga Pedapatnapu</t>
  </si>
  <si>
    <t>Prathibha Kanapala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</si>
</sst>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 #,##0_ ;_ * \-#,##0_ ;_ * &quot;-&quot;??_ ;_ @_ "/>
    <numFmt numFmtId="166" formatCode="00"/>
  </numFmts>
  <fonts count="20" x14ac:knownFonts="1">
    <font>
      <sz val="11"/>
      <color theme="1"/>
      <name val="Calibri"/>
      <family val="2"/>
      <scheme val="minor"/>
    </font>
    <font>
      <sz val="20"/>
      <color theme="1"/>
      <name val="Calibri"/>
      <family val="2"/>
      <scheme val="minor"/>
    </font>
    <font>
      <sz val="24"/>
      <color theme="1"/>
      <name val="Calibri"/>
      <family val="2"/>
      <scheme val="minor"/>
    </font>
    <font>
      <b/>
      <sz val="24"/>
      <color theme="1"/>
      <name val="Calibri"/>
      <family val="2"/>
      <scheme val="minor"/>
    </font>
    <font>
      <sz val="11"/>
      <color indexed="8"/>
      <name val="Calibri"/>
      <family val="2"/>
    </font>
    <font>
      <sz val="10"/>
      <color indexed="8"/>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b/>
      <sz val="22"/>
      <color theme="1"/>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b/>
      <sz val="18"/>
      <color indexed="8"/>
      <name val="Calibri"/>
      <family val="2"/>
    </font>
    <font>
      <b/>
      <sz val="10"/>
      <color indexed="8"/>
      <name val="Arial Narrow"/>
      <family val="2"/>
    </font>
    <font>
      <b/>
      <sz val="10"/>
      <color indexed="8"/>
      <name val="Calibri"/>
      <family val="2"/>
    </font>
    <font>
      <b/>
      <sz val="10"/>
      <color indexed="8"/>
      <name val="Calibri"/>
      <family val="2"/>
      <scheme val="minor"/>
    </font>
    <font>
      <b/>
      <sz val="11"/>
      <color indexed="8"/>
      <name val="Calibri"/>
      <family val="2"/>
      <scheme val="minor"/>
    </font>
    <font>
      <sz val="11"/>
      <name val="Calibri"/>
      <family val="2"/>
      <scheme val="minor"/>
    </font>
    <font>
      <b/>
      <sz val="20"/>
      <color theme="1"/>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3"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4" fillId="0" borderId="0" applyFont="0" applyFill="0" applyBorder="0" applyAlignment="0" applyProtection="0"/>
  </cellStyleXfs>
  <cellXfs count="93">
    <xf numFmtId="0" fontId="0" fillId="0" borderId="0" xfId="0"/>
    <xf numFmtId="0" fontId="0" fillId="0" borderId="0" xfId="0" applyAlignment="1">
      <alignment horizontal="center" vertical="center"/>
    </xf>
    <xf numFmtId="0" fontId="8" fillId="0" borderId="0" xfId="0" applyFont="1" applyAlignment="1">
      <alignment horizontal="center" vertical="center"/>
    </xf>
    <xf numFmtId="0" fontId="8"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right" vertical="center"/>
      <protection locked="0"/>
    </xf>
    <xf numFmtId="0" fontId="2" fillId="0" borderId="0" xfId="0" applyFont="1" applyAlignment="1" applyProtection="1">
      <alignment horizontal="left" vertical="center"/>
      <protection locked="0"/>
    </xf>
    <xf numFmtId="0" fontId="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horizontal="right" vertical="center"/>
      <protection locked="0"/>
    </xf>
    <xf numFmtId="0" fontId="7" fillId="0" borderId="1" xfId="0" applyFont="1" applyBorder="1" applyAlignment="1" applyProtection="1">
      <alignment horizontal="center" vertical="center" wrapText="1"/>
      <protection locked="0"/>
    </xf>
    <xf numFmtId="0" fontId="7" fillId="0" borderId="1" xfId="0" applyFont="1" applyBorder="1" applyAlignment="1" applyProtection="1">
      <alignment horizontal="left" vertical="center" wrapText="1"/>
      <protection locked="0"/>
    </xf>
    <xf numFmtId="0" fontId="5" fillId="0" borderId="1" xfId="0" applyFont="1" applyFill="1" applyBorder="1" applyAlignment="1" applyProtection="1">
      <alignment horizontal="center" vertical="center"/>
      <protection locked="0"/>
    </xf>
    <xf numFmtId="14" fontId="5" fillId="0" borderId="1" xfId="0" applyNumberFormat="1" applyFont="1" applyFill="1" applyBorder="1" applyAlignment="1" applyProtection="1">
      <alignment horizontal="center" vertical="center"/>
      <protection locked="0"/>
    </xf>
    <xf numFmtId="165" fontId="5" fillId="0" borderId="1" xfId="1" applyNumberFormat="1" applyFont="1" applyFill="1" applyBorder="1" applyAlignment="1" applyProtection="1">
      <alignment horizontal="left" vertical="center"/>
      <protection locked="0"/>
    </xf>
    <xf numFmtId="0" fontId="7" fillId="0" borderId="0" xfId="0" applyFont="1" applyAlignment="1" applyProtection="1">
      <alignment horizontal="center" vertical="center" wrapText="1"/>
      <protection locked="0"/>
    </xf>
    <xf numFmtId="0" fontId="7" fillId="0" borderId="1" xfId="0" applyFont="1" applyBorder="1" applyAlignment="1" applyProtection="1">
      <alignment horizontal="left" vertical="top" wrapText="1"/>
      <protection locked="0"/>
    </xf>
    <xf numFmtId="0" fontId="0" fillId="0" borderId="1"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center" wrapText="1"/>
    </xf>
    <xf numFmtId="0" fontId="6" fillId="0" borderId="1" xfId="0" applyFont="1" applyBorder="1" applyAlignment="1" applyProtection="1">
      <alignment horizontal="center" vertical="center" textRotation="90" wrapText="1"/>
    </xf>
    <xf numFmtId="0" fontId="6"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0" fillId="0" borderId="0" xfId="0"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textRotation="90" wrapText="1"/>
    </xf>
    <xf numFmtId="0" fontId="11" fillId="3" borderId="1" xfId="0" applyFont="1" applyFill="1" applyBorder="1" applyAlignment="1">
      <alignment horizontal="right" vertical="center" indent="1"/>
    </xf>
    <xf numFmtId="0" fontId="11" fillId="4" borderId="1" xfId="0" applyFont="1" applyFill="1" applyBorder="1" applyAlignment="1">
      <alignment horizontal="center" vertical="center"/>
    </xf>
    <xf numFmtId="0" fontId="11" fillId="2" borderId="1" xfId="0" applyFont="1" applyFill="1" applyBorder="1" applyAlignment="1" applyProtection="1">
      <alignment horizontal="left" vertical="center" indent="1"/>
      <protection locked="0"/>
    </xf>
    <xf numFmtId="0" fontId="11" fillId="3" borderId="1" xfId="0" applyFont="1" applyFill="1" applyBorder="1" applyAlignment="1" applyProtection="1">
      <alignment horizontal="center" vertical="center"/>
      <protection locked="0"/>
    </xf>
    <xf numFmtId="0" fontId="10" fillId="3" borderId="1" xfId="0" applyFont="1" applyFill="1" applyBorder="1" applyAlignment="1">
      <alignment horizontal="center" vertical="center"/>
    </xf>
    <xf numFmtId="0" fontId="10" fillId="4" borderId="1" xfId="0" applyFont="1" applyFill="1" applyBorder="1" applyAlignment="1">
      <alignment horizontal="center" vertical="center"/>
    </xf>
    <xf numFmtId="0" fontId="6"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hidden="1"/>
    </xf>
    <xf numFmtId="0" fontId="9" fillId="5" borderId="6" xfId="0" applyFont="1" applyFill="1" applyBorder="1" applyAlignment="1">
      <alignment horizontal="center" vertical="center"/>
    </xf>
    <xf numFmtId="0" fontId="9" fillId="5" borderId="9" xfId="0" applyFont="1" applyFill="1" applyBorder="1" applyAlignment="1">
      <alignment horizontal="center" vertical="center"/>
    </xf>
    <xf numFmtId="0" fontId="9" fillId="5" borderId="11" xfId="0" applyFont="1" applyFill="1" applyBorder="1" applyAlignment="1">
      <alignment horizontal="center" vertical="center"/>
    </xf>
    <xf numFmtId="0" fontId="5" fillId="0" borderId="1" xfId="0" applyFont="1" applyFill="1" applyBorder="1" applyAlignment="1">
      <alignment horizontal="center" vertical="center"/>
    </xf>
    <xf numFmtId="14" fontId="5" fillId="0" borderId="1" xfId="0" applyNumberFormat="1" applyFont="1" applyFill="1" applyBorder="1" applyAlignment="1">
      <alignment horizontal="center" vertical="center"/>
    </xf>
    <xf numFmtId="165" fontId="5" fillId="0" borderId="1" xfId="1" applyNumberFormat="1" applyFont="1" applyFill="1" applyBorder="1" applyAlignment="1">
      <alignment horizontal="left" vertical="center"/>
    </xf>
    <xf numFmtId="0" fontId="0" fillId="0" borderId="0" xfId="0" applyAlignment="1">
      <alignment vertical="center"/>
    </xf>
    <xf numFmtId="0" fontId="15" fillId="0" borderId="0" xfId="0" applyFont="1" applyAlignment="1">
      <alignment horizontal="center" vertical="center" wrapText="1"/>
    </xf>
    <xf numFmtId="0" fontId="15" fillId="0" borderId="1" xfId="0" applyFont="1" applyBorder="1" applyAlignment="1">
      <alignment horizontal="center" vertical="center" wrapText="1"/>
    </xf>
    <xf numFmtId="166"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16" fillId="0" borderId="4" xfId="0" applyFont="1" applyBorder="1" applyAlignment="1">
      <alignment horizontal="center" vertical="center" wrapText="1"/>
    </xf>
    <xf numFmtId="0" fontId="16" fillId="0" borderId="0" xfId="0" applyFont="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xf>
    <xf numFmtId="14" fontId="5" fillId="0" borderId="1" xfId="0" applyNumberFormat="1" applyFont="1" applyBorder="1" applyAlignment="1">
      <alignment horizontal="center" vertical="center"/>
    </xf>
    <xf numFmtId="0" fontId="0" fillId="0" borderId="0" xfId="0" applyFont="1" applyAlignment="1">
      <alignment vertical="center"/>
    </xf>
    <xf numFmtId="0" fontId="17" fillId="0" borderId="0" xfId="0" applyFont="1" applyBorder="1" applyAlignment="1">
      <alignment horizontal="left" vertical="top"/>
    </xf>
    <xf numFmtId="0" fontId="17" fillId="0" borderId="0"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pplyProtection="1">
      <alignment horizontal="center" vertical="center"/>
      <protection locked="0"/>
    </xf>
    <xf numFmtId="0" fontId="8" fillId="0" borderId="5" xfId="0" applyFont="1" applyBorder="1" applyAlignment="1" applyProtection="1">
      <alignment horizontal="left" vertical="center" wrapText="1"/>
      <protection locked="0"/>
    </xf>
    <xf numFmtId="0" fontId="0" fillId="0" borderId="1" xfId="0" applyFont="1" applyBorder="1" applyAlignment="1">
      <alignment horizontal="center" vertical="center"/>
    </xf>
    <xf numFmtId="0" fontId="0" fillId="0" borderId="0" xfId="0" applyFont="1" applyAlignment="1">
      <alignment horizontal="center" vertical="center"/>
    </xf>
    <xf numFmtId="0" fontId="0" fillId="5" borderId="8" xfId="0" applyFill="1" applyBorder="1" applyAlignment="1">
      <alignment horizontal="left" vertical="top" wrapText="1" indent="1"/>
    </xf>
    <xf numFmtId="0" fontId="0" fillId="5" borderId="10" xfId="0" applyFill="1" applyBorder="1" applyAlignment="1">
      <alignment horizontal="left" vertical="top" wrapText="1" indent="1"/>
    </xf>
    <xf numFmtId="0" fontId="0" fillId="5" borderId="13" xfId="0" applyFill="1" applyBorder="1" applyAlignment="1">
      <alignment horizontal="left" vertical="top" wrapText="1" indent="1"/>
    </xf>
    <xf numFmtId="0" fontId="11" fillId="2" borderId="1" xfId="0" applyFont="1" applyFill="1" applyBorder="1" applyAlignment="1" applyProtection="1">
      <alignment horizontal="center" vertical="center"/>
      <protection locked="0"/>
    </xf>
    <xf numFmtId="0" fontId="9" fillId="5" borderId="7" xfId="0" applyFont="1" applyFill="1" applyBorder="1" applyAlignment="1">
      <alignment horizontal="center" vertical="center"/>
    </xf>
    <xf numFmtId="0" fontId="11" fillId="5" borderId="12" xfId="0" applyFont="1" applyFill="1" applyBorder="1" applyAlignment="1">
      <alignment horizontal="center" vertical="center"/>
    </xf>
    <xf numFmtId="0" fontId="8" fillId="0" borderId="1" xfId="0" applyFont="1" applyBorder="1" applyAlignment="1" applyProtection="1">
      <alignment horizontal="center" vertical="center"/>
      <protection locked="0"/>
    </xf>
    <xf numFmtId="0" fontId="19" fillId="0" borderId="0" xfId="0" applyFont="1" applyAlignment="1">
      <alignment horizontal="center" vertical="center"/>
    </xf>
    <xf numFmtId="0" fontId="8" fillId="0" borderId="5" xfId="0" applyFont="1" applyBorder="1" applyAlignment="1" applyProtection="1">
      <alignment horizontal="left" vertical="center" wrapText="1"/>
      <protection locked="0"/>
    </xf>
    <xf numFmtId="0" fontId="8" fillId="0" borderId="1" xfId="0" applyFont="1" applyBorder="1" applyAlignment="1">
      <alignment horizontal="center" vertical="center"/>
    </xf>
    <xf numFmtId="0" fontId="3"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6"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textRotation="90" wrapText="1"/>
    </xf>
    <xf numFmtId="0" fontId="1" fillId="0" borderId="0" xfId="0" applyFont="1" applyAlignment="1" applyProtection="1">
      <alignment horizontal="center"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textRotation="90" wrapText="1"/>
    </xf>
    <xf numFmtId="0" fontId="6" fillId="0" borderId="3" xfId="0" applyFont="1" applyBorder="1" applyAlignment="1" applyProtection="1">
      <alignment horizontal="center" vertical="center" textRotation="90" wrapText="1"/>
    </xf>
    <xf numFmtId="0" fontId="6" fillId="0" borderId="4" xfId="0" applyFont="1" applyBorder="1" applyAlignment="1" applyProtection="1">
      <alignment horizontal="center" vertical="center" textRotation="90" wrapText="1"/>
    </xf>
    <xf numFmtId="0" fontId="13" fillId="0" borderId="0" xfId="0" applyFont="1" applyBorder="1" applyAlignment="1">
      <alignment horizontal="center" vertical="center" wrapText="1"/>
    </xf>
    <xf numFmtId="0" fontId="14" fillId="0" borderId="2" xfId="0" applyFont="1" applyBorder="1" applyAlignment="1">
      <alignment horizontal="center" vertical="center" textRotation="90" wrapText="1"/>
    </xf>
    <xf numFmtId="0" fontId="14" fillId="0" borderId="3" xfId="0" applyFont="1" applyBorder="1" applyAlignment="1">
      <alignment horizontal="center" vertical="center" textRotation="90" wrapText="1"/>
    </xf>
    <xf numFmtId="0" fontId="14" fillId="0" borderId="4" xfId="0" applyFont="1" applyBorder="1" applyAlignment="1">
      <alignment horizontal="center" vertical="center" textRotation="90"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7" fillId="0" borderId="5" xfId="0" applyFont="1" applyBorder="1" applyAlignment="1">
      <alignment horizontal="center" vertical="top"/>
    </xf>
  </cellXfs>
  <cellStyles count="2">
    <cellStyle name="Comma 2" xfId="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752475</xdr:colOff>
      <xdr:row>1</xdr:row>
      <xdr:rowOff>0</xdr:rowOff>
    </xdr:from>
    <xdr:to>
      <xdr:col>5</xdr:col>
      <xdr:colOff>4105275</xdr:colOff>
      <xdr:row>4</xdr:row>
      <xdr:rowOff>191200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95875" y="409575"/>
          <a:ext cx="3352800" cy="1334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962026</xdr:colOff>
      <xdr:row>2</xdr:row>
      <xdr:rowOff>22176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866900" cy="6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49</xdr:col>
      <xdr:colOff>209551</xdr:colOff>
      <xdr:row>0</xdr:row>
      <xdr:rowOff>0</xdr:rowOff>
    </xdr:from>
    <xdr:to>
      <xdr:col>52</xdr:col>
      <xdr:colOff>1066801</xdr:colOff>
      <xdr:row>2</xdr:row>
      <xdr:rowOff>22176</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83426" y="0"/>
          <a:ext cx="1866900" cy="6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990600</xdr:colOff>
      <xdr:row>2</xdr:row>
      <xdr:rowOff>31992</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95475" cy="651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0</xdr:row>
      <xdr:rowOff>0</xdr:rowOff>
    </xdr:from>
    <xdr:to>
      <xdr:col>2</xdr:col>
      <xdr:colOff>962026</xdr:colOff>
      <xdr:row>2</xdr:row>
      <xdr:rowOff>22176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866900" cy="6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49</xdr:col>
      <xdr:colOff>209551</xdr:colOff>
      <xdr:row>0</xdr:row>
      <xdr:rowOff>0</xdr:rowOff>
    </xdr:from>
    <xdr:to>
      <xdr:col>52</xdr:col>
      <xdr:colOff>1066801</xdr:colOff>
      <xdr:row>2</xdr:row>
      <xdr:rowOff>22176</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83426" y="0"/>
          <a:ext cx="1866900" cy="6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962026</xdr:colOff>
      <xdr:row>2</xdr:row>
      <xdr:rowOff>22176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866900" cy="6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49</xdr:col>
      <xdr:colOff>209551</xdr:colOff>
      <xdr:row>0</xdr:row>
      <xdr:rowOff>0</xdr:rowOff>
    </xdr:from>
    <xdr:to>
      <xdr:col>52</xdr:col>
      <xdr:colOff>1066801</xdr:colOff>
      <xdr:row>2</xdr:row>
      <xdr:rowOff>22176</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83426" y="0"/>
          <a:ext cx="1866900" cy="6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962026</xdr:colOff>
      <xdr:row>2</xdr:row>
      <xdr:rowOff>22176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866900" cy="6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49</xdr:col>
      <xdr:colOff>209551</xdr:colOff>
      <xdr:row>0</xdr:row>
      <xdr:rowOff>0</xdr:rowOff>
    </xdr:from>
    <xdr:to>
      <xdr:col>52</xdr:col>
      <xdr:colOff>1066801</xdr:colOff>
      <xdr:row>2</xdr:row>
      <xdr:rowOff>22176</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83426" y="0"/>
          <a:ext cx="1866900" cy="6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180975</xdr:colOff>
      <xdr:row>2</xdr:row>
      <xdr:rowOff>182575</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9050"/>
          <a:ext cx="2028825" cy="696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85725</xdr:colOff>
      <xdr:row>0</xdr:row>
      <xdr:rowOff>9525</xdr:rowOff>
    </xdr:from>
    <xdr:to>
      <xdr:col>31</xdr:col>
      <xdr:colOff>0</xdr:colOff>
      <xdr:row>2</xdr:row>
      <xdr:rowOff>173050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72450" y="9525"/>
          <a:ext cx="2028825" cy="696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2012-13%20Promotion%20Li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bs"/>
      <sheetName val="1P"/>
      <sheetName val="2P"/>
      <sheetName val="3P"/>
      <sheetName val="4P"/>
      <sheetName val="5P"/>
      <sheetName val="6P"/>
      <sheetName val="7P"/>
      <sheetName val="8P"/>
      <sheetName val="9P"/>
      <sheetName val="1G"/>
      <sheetName val="2G"/>
      <sheetName val="3G"/>
      <sheetName val="4G"/>
      <sheetName val="5G"/>
      <sheetName val="6G"/>
      <sheetName val="7G"/>
      <sheetName val="8G"/>
      <sheetName val="9M"/>
      <sheetName val="9"/>
    </sheetNames>
    <sheetDataSet>
      <sheetData sheetId="0">
        <row r="5">
          <cell r="E5">
            <v>220</v>
          </cell>
        </row>
        <row r="7">
          <cell r="H7">
            <v>0</v>
          </cell>
          <cell r="I7" t="str">
            <v>C</v>
          </cell>
          <cell r="J7">
            <v>0</v>
          </cell>
        </row>
        <row r="8">
          <cell r="H8">
            <v>0.5</v>
          </cell>
          <cell r="I8" t="str">
            <v>B</v>
          </cell>
          <cell r="J8">
            <v>1</v>
          </cell>
        </row>
        <row r="9">
          <cell r="H9">
            <v>1.5</v>
          </cell>
          <cell r="I9" t="str">
            <v>B+</v>
          </cell>
          <cell r="J9">
            <v>2</v>
          </cell>
        </row>
        <row r="10">
          <cell r="H10">
            <v>2.5</v>
          </cell>
          <cell r="I10" t="str">
            <v>A</v>
          </cell>
          <cell r="J10">
            <v>3</v>
          </cell>
        </row>
        <row r="11">
          <cell r="H11">
            <v>3.5</v>
          </cell>
          <cell r="I11" t="str">
            <v>A+</v>
          </cell>
          <cell r="J11">
            <v>4</v>
          </cell>
        </row>
        <row r="13">
          <cell r="H13" t="str">
            <v>B</v>
          </cell>
          <cell r="I13" t="str">
            <v>SC</v>
          </cell>
        </row>
        <row r="14">
          <cell r="H14" t="str">
            <v>G</v>
          </cell>
          <cell r="I14" t="str">
            <v>ST</v>
          </cell>
        </row>
        <row r="15">
          <cell r="I15" t="str">
            <v>BC</v>
          </cell>
        </row>
        <row r="16">
          <cell r="I16" t="str">
            <v>OC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election activeCell="C2" sqref="C2:E2"/>
    </sheetView>
  </sheetViews>
  <sheetFormatPr defaultColWidth="5.140625" defaultRowHeight="18.75" customHeight="1" x14ac:dyDescent="0.25"/>
  <cols>
    <col min="1" max="1" width="2.28515625" style="1" customWidth="1"/>
    <col min="2" max="3" width="22.85546875" style="1" customWidth="1"/>
    <col min="4" max="5" width="8.5703125" style="1" customWidth="1"/>
    <col min="6" max="6" width="72.7109375" style="1" customWidth="1"/>
    <col min="7" max="16384" width="5.140625" style="1"/>
  </cols>
  <sheetData>
    <row r="1" spans="1:6" ht="32.25" customHeight="1" x14ac:dyDescent="0.25">
      <c r="A1" s="34"/>
      <c r="B1" s="64" t="s">
        <v>140</v>
      </c>
      <c r="C1" s="64"/>
      <c r="D1" s="64"/>
      <c r="E1" s="64"/>
      <c r="F1" s="60" t="s">
        <v>375</v>
      </c>
    </row>
    <row r="2" spans="1:6" ht="30" customHeight="1" x14ac:dyDescent="0.25">
      <c r="A2" s="35"/>
      <c r="B2" s="26" t="s">
        <v>374</v>
      </c>
      <c r="C2" s="63" t="s">
        <v>130</v>
      </c>
      <c r="D2" s="63"/>
      <c r="E2" s="63"/>
      <c r="F2" s="61"/>
    </row>
    <row r="3" spans="1:6" ht="30" customHeight="1" x14ac:dyDescent="0.25">
      <c r="A3" s="35"/>
      <c r="B3" s="26" t="s">
        <v>129</v>
      </c>
      <c r="C3" s="63" t="s">
        <v>124</v>
      </c>
      <c r="D3" s="63"/>
      <c r="E3" s="63"/>
      <c r="F3" s="61"/>
    </row>
    <row r="4" spans="1:6" ht="30" customHeight="1" x14ac:dyDescent="0.25">
      <c r="A4" s="35"/>
      <c r="B4" s="26" t="s">
        <v>126</v>
      </c>
      <c r="C4" s="28" t="s">
        <v>139</v>
      </c>
      <c r="D4" s="30" t="s">
        <v>131</v>
      </c>
      <c r="E4" s="31" t="s">
        <v>132</v>
      </c>
      <c r="F4" s="61"/>
    </row>
    <row r="5" spans="1:6" ht="30" customHeight="1" x14ac:dyDescent="0.25">
      <c r="A5" s="35"/>
      <c r="B5" s="26" t="s">
        <v>133</v>
      </c>
      <c r="C5" s="28" t="s">
        <v>136</v>
      </c>
      <c r="D5" s="29">
        <v>0</v>
      </c>
      <c r="E5" s="27" t="s">
        <v>38</v>
      </c>
      <c r="F5" s="61"/>
    </row>
    <row r="6" spans="1:6" ht="30" customHeight="1" x14ac:dyDescent="0.25">
      <c r="A6" s="35"/>
      <c r="B6" s="26" t="s">
        <v>134</v>
      </c>
      <c r="C6" s="28" t="s">
        <v>137</v>
      </c>
      <c r="D6" s="29">
        <v>41</v>
      </c>
      <c r="E6" s="27" t="s">
        <v>37</v>
      </c>
      <c r="F6" s="61"/>
    </row>
    <row r="7" spans="1:6" ht="30" customHeight="1" x14ac:dyDescent="0.25">
      <c r="A7" s="35"/>
      <c r="B7" s="26" t="s">
        <v>135</v>
      </c>
      <c r="C7" s="28" t="s">
        <v>138</v>
      </c>
      <c r="D7" s="29">
        <v>51</v>
      </c>
      <c r="E7" s="27" t="s">
        <v>36</v>
      </c>
      <c r="F7" s="61"/>
    </row>
    <row r="8" spans="1:6" ht="30" customHeight="1" x14ac:dyDescent="0.25">
      <c r="A8" s="35"/>
      <c r="B8" s="26" t="s">
        <v>127</v>
      </c>
      <c r="C8" s="28">
        <v>28144801009</v>
      </c>
      <c r="D8" s="29">
        <v>71</v>
      </c>
      <c r="E8" s="27" t="s">
        <v>35</v>
      </c>
      <c r="F8" s="61"/>
    </row>
    <row r="9" spans="1:6" ht="30" customHeight="1" x14ac:dyDescent="0.25">
      <c r="A9" s="35"/>
      <c r="B9" s="26" t="s">
        <v>128</v>
      </c>
      <c r="C9" s="28">
        <v>218</v>
      </c>
      <c r="D9" s="29">
        <v>91</v>
      </c>
      <c r="E9" s="27" t="s">
        <v>34</v>
      </c>
      <c r="F9" s="61"/>
    </row>
    <row r="10" spans="1:6" ht="30" customHeight="1" thickBot="1" x14ac:dyDescent="0.3">
      <c r="A10" s="36"/>
      <c r="B10" s="65" t="s">
        <v>376</v>
      </c>
      <c r="C10" s="65"/>
      <c r="D10" s="65"/>
      <c r="E10" s="65"/>
      <c r="F10" s="62"/>
    </row>
  </sheetData>
  <sheetProtection password="844F" sheet="1" objects="1" scenarios="1" selectLockedCells="1"/>
  <mergeCells count="5">
    <mergeCell ref="F1:F10"/>
    <mergeCell ref="C2:E2"/>
    <mergeCell ref="C3:E3"/>
    <mergeCell ref="B1:E1"/>
    <mergeCell ref="B10:E10"/>
  </mergeCells>
  <printOptions horizontalCentered="1"/>
  <pageMargins left="0.52" right="0.48" top="0.75" bottom="0.75" header="0.3" footer="0.3"/>
  <pageSetup paperSize="9" orientation="landscape" horizontalDpi="3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showGridLines="0" workbookViewId="0">
      <selection activeCell="V8" sqref="V8"/>
    </sheetView>
  </sheetViews>
  <sheetFormatPr defaultRowHeight="22.5" customHeight="1" x14ac:dyDescent="0.25"/>
  <cols>
    <col min="1" max="2" width="7.140625" style="2" customWidth="1"/>
    <col min="3" max="32" width="4.7109375" style="1" customWidth="1"/>
    <col min="33" max="16384" width="9.140625" style="1"/>
  </cols>
  <sheetData>
    <row r="1" spans="1:32" ht="22.5" customHeight="1" x14ac:dyDescent="0.25">
      <c r="A1" s="67" t="s">
        <v>52</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row>
    <row r="2" spans="1:32" s="4" customFormat="1" ht="22.5" customHeight="1" x14ac:dyDescent="0.25">
      <c r="A2" s="3" t="s">
        <v>49</v>
      </c>
      <c r="C2" s="3" t="str">
        <f>Data!C4</f>
        <v>ZPP High School</v>
      </c>
      <c r="J2" s="5" t="s">
        <v>50</v>
      </c>
      <c r="K2" s="3" t="str">
        <f>Data!C5</f>
        <v>Isukapudi</v>
      </c>
      <c r="T2" s="5" t="s">
        <v>51</v>
      </c>
      <c r="U2" s="3" t="str">
        <f>Data!C6</f>
        <v>Ambajipeta</v>
      </c>
      <c r="AC2" s="5" t="s">
        <v>48</v>
      </c>
      <c r="AD2" s="3" t="str">
        <f>Data!C7</f>
        <v>East Godavari</v>
      </c>
    </row>
    <row r="3" spans="1:32" s="4" customFormat="1" ht="22.5" customHeight="1" x14ac:dyDescent="0.25">
      <c r="A3" s="3" t="s">
        <v>382</v>
      </c>
      <c r="P3" s="5" t="s">
        <v>30</v>
      </c>
      <c r="Q3" s="68">
        <f>Data!C8</f>
        <v>28144801009</v>
      </c>
      <c r="R3" s="68"/>
      <c r="S3" s="68"/>
      <c r="T3" s="68"/>
      <c r="U3" s="57"/>
      <c r="AE3" s="5" t="s">
        <v>29</v>
      </c>
      <c r="AF3" s="4">
        <f>NoW</f>
        <v>218</v>
      </c>
    </row>
    <row r="4" spans="1:32" s="4" customFormat="1" ht="22.5" customHeight="1" x14ac:dyDescent="0.25">
      <c r="A4" s="56"/>
      <c r="B4" s="56"/>
      <c r="C4" s="66" t="s">
        <v>43</v>
      </c>
      <c r="D4" s="66"/>
      <c r="E4" s="66"/>
      <c r="F4" s="66"/>
      <c r="G4" s="66"/>
      <c r="H4" s="66" t="s">
        <v>44</v>
      </c>
      <c r="I4" s="66"/>
      <c r="J4" s="66"/>
      <c r="K4" s="66"/>
      <c r="L4" s="66"/>
      <c r="M4" s="66" t="s">
        <v>45</v>
      </c>
      <c r="N4" s="66"/>
      <c r="O4" s="66"/>
      <c r="P4" s="66"/>
      <c r="Q4" s="66"/>
      <c r="R4" s="66" t="s">
        <v>46</v>
      </c>
      <c r="S4" s="66"/>
      <c r="T4" s="66"/>
      <c r="U4" s="66"/>
      <c r="V4" s="66"/>
      <c r="W4" s="66" t="s">
        <v>47</v>
      </c>
      <c r="X4" s="66"/>
      <c r="Y4" s="66"/>
      <c r="Z4" s="66"/>
      <c r="AA4" s="66"/>
      <c r="AB4" s="66" t="s">
        <v>23</v>
      </c>
      <c r="AC4" s="66"/>
      <c r="AD4" s="66"/>
      <c r="AE4" s="66"/>
      <c r="AF4" s="66"/>
    </row>
    <row r="5" spans="1:32" s="2" customFormat="1" ht="22.5" customHeight="1" x14ac:dyDescent="0.25">
      <c r="A5" s="55"/>
      <c r="B5" s="55"/>
      <c r="C5" s="55" t="s">
        <v>39</v>
      </c>
      <c r="D5" s="55" t="s">
        <v>40</v>
      </c>
      <c r="E5" s="55" t="s">
        <v>41</v>
      </c>
      <c r="F5" s="55" t="s">
        <v>42</v>
      </c>
      <c r="G5" s="55" t="s">
        <v>23</v>
      </c>
      <c r="H5" s="55" t="s">
        <v>39</v>
      </c>
      <c r="I5" s="55" t="s">
        <v>40</v>
      </c>
      <c r="J5" s="55" t="s">
        <v>41</v>
      </c>
      <c r="K5" s="55" t="s">
        <v>42</v>
      </c>
      <c r="L5" s="55" t="s">
        <v>23</v>
      </c>
      <c r="M5" s="55" t="s">
        <v>39</v>
      </c>
      <c r="N5" s="55" t="s">
        <v>40</v>
      </c>
      <c r="O5" s="55" t="s">
        <v>41</v>
      </c>
      <c r="P5" s="55" t="s">
        <v>42</v>
      </c>
      <c r="Q5" s="55" t="s">
        <v>23</v>
      </c>
      <c r="R5" s="55" t="s">
        <v>39</v>
      </c>
      <c r="S5" s="55" t="s">
        <v>40</v>
      </c>
      <c r="T5" s="55" t="s">
        <v>41</v>
      </c>
      <c r="U5" s="55" t="s">
        <v>42</v>
      </c>
      <c r="V5" s="55" t="s">
        <v>23</v>
      </c>
      <c r="W5" s="55" t="s">
        <v>39</v>
      </c>
      <c r="X5" s="55" t="s">
        <v>40</v>
      </c>
      <c r="Y5" s="55" t="s">
        <v>41</v>
      </c>
      <c r="Z5" s="55" t="s">
        <v>42</v>
      </c>
      <c r="AA5" s="55" t="s">
        <v>23</v>
      </c>
      <c r="AB5" s="55" t="s">
        <v>39</v>
      </c>
      <c r="AC5" s="55" t="s">
        <v>40</v>
      </c>
      <c r="AD5" s="55" t="s">
        <v>41</v>
      </c>
      <c r="AE5" s="55" t="s">
        <v>42</v>
      </c>
      <c r="AF5" s="55" t="s">
        <v>23</v>
      </c>
    </row>
    <row r="6" spans="1:32" s="59" customFormat="1" ht="22.5" customHeight="1" x14ac:dyDescent="0.25">
      <c r="A6" s="69" t="s">
        <v>33</v>
      </c>
      <c r="B6" s="55" t="s">
        <v>37</v>
      </c>
      <c r="C6" s="58">
        <f>C9+C12+C15+C18+C21</f>
        <v>5</v>
      </c>
      <c r="D6" s="58">
        <f t="shared" ref="D6:F6" si="0">D9+D12+D15+D18+D21</f>
        <v>0</v>
      </c>
      <c r="E6" s="58">
        <f t="shared" si="0"/>
        <v>5</v>
      </c>
      <c r="F6" s="58">
        <f t="shared" si="0"/>
        <v>6</v>
      </c>
      <c r="G6" s="58">
        <f>SUM(C6:F6)</f>
        <v>16</v>
      </c>
      <c r="H6" s="58">
        <f>H9+H12+H15+H18+H21</f>
        <v>13</v>
      </c>
      <c r="I6" s="58">
        <f t="shared" ref="I6:K6" si="1">I9+I12+I15+I18+I21</f>
        <v>2</v>
      </c>
      <c r="J6" s="58">
        <f t="shared" si="1"/>
        <v>4</v>
      </c>
      <c r="K6" s="58">
        <f t="shared" si="1"/>
        <v>5</v>
      </c>
      <c r="L6" s="58">
        <f>SUM(H6:K6)</f>
        <v>24</v>
      </c>
      <c r="M6" s="58">
        <f>M9+M12+M15+M18+M21</f>
        <v>14</v>
      </c>
      <c r="N6" s="58">
        <f t="shared" ref="N6:P6" si="2">N9+N12+N15+N18+N21</f>
        <v>0</v>
      </c>
      <c r="O6" s="58">
        <f t="shared" si="2"/>
        <v>9</v>
      </c>
      <c r="P6" s="58">
        <f t="shared" si="2"/>
        <v>4</v>
      </c>
      <c r="Q6" s="58">
        <f>SUM(M6:P6)</f>
        <v>27</v>
      </c>
      <c r="R6" s="58">
        <f>R9+R12+R15+R18+R21</f>
        <v>7</v>
      </c>
      <c r="S6" s="58">
        <f t="shared" ref="S6:U6" si="3">S9+S12+S15+S18+S21</f>
        <v>0</v>
      </c>
      <c r="T6" s="58">
        <f t="shared" si="3"/>
        <v>6</v>
      </c>
      <c r="U6" s="58">
        <f t="shared" si="3"/>
        <v>5</v>
      </c>
      <c r="V6" s="58">
        <f>SUM(R6:U6)</f>
        <v>18</v>
      </c>
      <c r="W6" s="58"/>
      <c r="X6" s="58"/>
      <c r="Y6" s="58"/>
      <c r="Z6" s="58"/>
      <c r="AA6" s="58"/>
      <c r="AB6" s="58">
        <f>C6+H6+M6+R6+W6</f>
        <v>39</v>
      </c>
      <c r="AC6" s="58">
        <f t="shared" ref="AC6:AE6" si="4">D6+I6+N6+S6+X6</f>
        <v>2</v>
      </c>
      <c r="AD6" s="58">
        <f t="shared" si="4"/>
        <v>24</v>
      </c>
      <c r="AE6" s="58">
        <f t="shared" si="4"/>
        <v>20</v>
      </c>
      <c r="AF6" s="58">
        <f>SUM(AB6:AE6)</f>
        <v>85</v>
      </c>
    </row>
    <row r="7" spans="1:32" s="59" customFormat="1" ht="22.5" customHeight="1" x14ac:dyDescent="0.25">
      <c r="A7" s="69"/>
      <c r="B7" s="55" t="s">
        <v>22</v>
      </c>
      <c r="C7" s="58">
        <f>C10+C13+C16+C19+C22</f>
        <v>8</v>
      </c>
      <c r="D7" s="58">
        <f t="shared" ref="D7:F7" si="5">D10+D13+D16+D19+D22</f>
        <v>0</v>
      </c>
      <c r="E7" s="58">
        <f t="shared" si="5"/>
        <v>6</v>
      </c>
      <c r="F7" s="58">
        <f t="shared" si="5"/>
        <v>9</v>
      </c>
      <c r="G7" s="58">
        <f t="shared" ref="G7:G23" si="6">SUM(C7:F7)</f>
        <v>23</v>
      </c>
      <c r="H7" s="58">
        <f>H10+H13+H16+H19+H22</f>
        <v>13</v>
      </c>
      <c r="I7" s="58">
        <f t="shared" ref="I7:K7" si="7">I10+I13+I16+I19+I22</f>
        <v>0</v>
      </c>
      <c r="J7" s="58">
        <f t="shared" si="7"/>
        <v>9</v>
      </c>
      <c r="K7" s="58">
        <f t="shared" si="7"/>
        <v>5</v>
      </c>
      <c r="L7" s="58">
        <f t="shared" ref="L7:L23" si="8">SUM(H7:K7)</f>
        <v>27</v>
      </c>
      <c r="M7" s="58">
        <f>M10+M13+M16+M19+M22</f>
        <v>11</v>
      </c>
      <c r="N7" s="58">
        <f t="shared" ref="N7:P7" si="9">N10+N13+N16+N19+N22</f>
        <v>1</v>
      </c>
      <c r="O7" s="58">
        <f t="shared" si="9"/>
        <v>6</v>
      </c>
      <c r="P7" s="58">
        <f t="shared" si="9"/>
        <v>4</v>
      </c>
      <c r="Q7" s="58">
        <f t="shared" ref="Q7:Q23" si="10">SUM(M7:P7)</f>
        <v>22</v>
      </c>
      <c r="R7" s="58">
        <f>R10+R13+R16+R19+R22</f>
        <v>10</v>
      </c>
      <c r="S7" s="58">
        <f t="shared" ref="S7:U7" si="11">S10+S13+S16+S19+S22</f>
        <v>0</v>
      </c>
      <c r="T7" s="58">
        <f t="shared" si="11"/>
        <v>7</v>
      </c>
      <c r="U7" s="58">
        <f t="shared" si="11"/>
        <v>7</v>
      </c>
      <c r="V7" s="58">
        <f t="shared" ref="V7:V23" si="12">SUM(R7:U7)</f>
        <v>24</v>
      </c>
      <c r="W7" s="58"/>
      <c r="X7" s="58"/>
      <c r="Y7" s="58"/>
      <c r="Z7" s="58"/>
      <c r="AA7" s="58"/>
      <c r="AB7" s="58">
        <f t="shared" ref="AB7:AB22" si="13">C7+H7+M7+R7+W7</f>
        <v>42</v>
      </c>
      <c r="AC7" s="58">
        <f t="shared" ref="AC7:AC22" si="14">D7+I7+N7+S7+X7</f>
        <v>1</v>
      </c>
      <c r="AD7" s="58">
        <f t="shared" ref="AD7:AD22" si="15">E7+J7+O7+T7+Y7</f>
        <v>28</v>
      </c>
      <c r="AE7" s="58">
        <f t="shared" ref="AE7:AE22" si="16">F7+K7+P7+U7+Z7</f>
        <v>25</v>
      </c>
      <c r="AF7" s="58">
        <f t="shared" ref="AF7:AF23" si="17">SUM(AB7:AE7)</f>
        <v>96</v>
      </c>
    </row>
    <row r="8" spans="1:32" s="59" customFormat="1" ht="22.5" customHeight="1" x14ac:dyDescent="0.25">
      <c r="A8" s="69"/>
      <c r="B8" s="55" t="s">
        <v>23</v>
      </c>
      <c r="C8" s="58">
        <f>C11+C14+C17+C20+C23</f>
        <v>13</v>
      </c>
      <c r="D8" s="58">
        <f t="shared" ref="D8:F8" si="18">D11+D14+D17+D20+D23</f>
        <v>0</v>
      </c>
      <c r="E8" s="58">
        <f t="shared" si="18"/>
        <v>11</v>
      </c>
      <c r="F8" s="58">
        <f t="shared" si="18"/>
        <v>15</v>
      </c>
      <c r="G8" s="58">
        <f t="shared" si="6"/>
        <v>39</v>
      </c>
      <c r="H8" s="58">
        <f>H11+H14+H17+H20+H23</f>
        <v>26</v>
      </c>
      <c r="I8" s="58">
        <f t="shared" ref="I8:K8" si="19">I11+I14+I17+I20+I23</f>
        <v>2</v>
      </c>
      <c r="J8" s="58">
        <f t="shared" si="19"/>
        <v>13</v>
      </c>
      <c r="K8" s="58">
        <f t="shared" si="19"/>
        <v>10</v>
      </c>
      <c r="L8" s="58">
        <f t="shared" si="8"/>
        <v>51</v>
      </c>
      <c r="M8" s="58">
        <f>M11+M14+M17+M20+M23</f>
        <v>25</v>
      </c>
      <c r="N8" s="58">
        <f t="shared" ref="N8:P8" si="20">N11+N14+N17+N20+N23</f>
        <v>1</v>
      </c>
      <c r="O8" s="58">
        <f t="shared" si="20"/>
        <v>15</v>
      </c>
      <c r="P8" s="58">
        <f t="shared" si="20"/>
        <v>8</v>
      </c>
      <c r="Q8" s="58">
        <f t="shared" si="10"/>
        <v>49</v>
      </c>
      <c r="R8" s="58">
        <f>R11+R14+R17+R20+R23</f>
        <v>17</v>
      </c>
      <c r="S8" s="58">
        <f t="shared" ref="S8:U8" si="21">S11+S14+S17+S20+S23</f>
        <v>0</v>
      </c>
      <c r="T8" s="58">
        <f t="shared" si="21"/>
        <v>13</v>
      </c>
      <c r="U8" s="58">
        <f t="shared" si="21"/>
        <v>12</v>
      </c>
      <c r="V8" s="58">
        <f t="shared" si="12"/>
        <v>42</v>
      </c>
      <c r="W8" s="58"/>
      <c r="X8" s="58"/>
      <c r="Y8" s="58"/>
      <c r="Z8" s="58"/>
      <c r="AA8" s="58"/>
      <c r="AB8" s="58">
        <f t="shared" si="13"/>
        <v>81</v>
      </c>
      <c r="AC8" s="58">
        <f t="shared" si="14"/>
        <v>3</v>
      </c>
      <c r="AD8" s="58">
        <f t="shared" si="15"/>
        <v>52</v>
      </c>
      <c r="AE8" s="58">
        <f t="shared" si="16"/>
        <v>45</v>
      </c>
      <c r="AF8" s="58">
        <f t="shared" si="17"/>
        <v>181</v>
      </c>
    </row>
    <row r="9" spans="1:32" s="59" customFormat="1" ht="22.5" customHeight="1" x14ac:dyDescent="0.25">
      <c r="A9" s="69" t="s">
        <v>34</v>
      </c>
      <c r="B9" s="55" t="s">
        <v>37</v>
      </c>
      <c r="C9" s="58">
        <f>COUNTIFS('6'!$E:$E,C$5,'6'!$D:$D,$B9,'6'!$AX:$AX,$A9)</f>
        <v>0</v>
      </c>
      <c r="D9" s="58">
        <f>COUNTIFS('6'!$E:$E,D$5,'6'!$D:$D,$B9,'6'!$AX:$AX,$A9)</f>
        <v>0</v>
      </c>
      <c r="E9" s="58">
        <f>COUNTIFS('6'!$E:$E,E$5,'6'!$D:$D,$B9,'6'!$AX:$AX,$A9)</f>
        <v>0</v>
      </c>
      <c r="F9" s="58">
        <f>COUNTIFS('6'!$E:$E,F$5,'6'!$D:$D,$B9,'6'!$AX:$AX,$A9)</f>
        <v>0</v>
      </c>
      <c r="G9" s="58">
        <f t="shared" si="6"/>
        <v>0</v>
      </c>
      <c r="H9" s="58">
        <f>COUNTIFS('7'!$E:$E,H$5,'7'!$D:$D,$B9,'7'!$AX:$AX,$A9)</f>
        <v>0</v>
      </c>
      <c r="I9" s="58">
        <f>COUNTIFS('7'!$E:$E,I$5,'7'!$D:$D,$B9,'7'!$AX:$AX,$A9)</f>
        <v>0</v>
      </c>
      <c r="J9" s="58">
        <f>COUNTIFS('7'!$E:$E,J$5,'7'!$D:$D,$B9,'7'!$AX:$AX,$A9)</f>
        <v>0</v>
      </c>
      <c r="K9" s="58">
        <f>COUNTIFS('7'!$E:$E,K$5,'7'!$D:$D,$B9,'7'!$AX:$AX,$A9)</f>
        <v>0</v>
      </c>
      <c r="L9" s="58">
        <f t="shared" si="8"/>
        <v>0</v>
      </c>
      <c r="M9" s="58">
        <f>COUNTIFS('8'!$E:$E,M$5,'8'!$D:$D,$B9,'8'!$AX:$AX,$A9)</f>
        <v>0</v>
      </c>
      <c r="N9" s="58">
        <f>COUNTIFS('8'!$E:$E,N$5,'8'!$D:$D,$B9,'8'!$AX:$AX,$A9)</f>
        <v>0</v>
      </c>
      <c r="O9" s="58">
        <f>COUNTIFS('8'!$E:$E,O$5,'8'!$D:$D,$B9,'8'!$AX:$AX,$A9)</f>
        <v>0</v>
      </c>
      <c r="P9" s="58">
        <f>COUNTIFS('8'!$E:$E,P$5,'8'!$D:$D,$B9,'8'!$AX:$AX,$A9)</f>
        <v>0</v>
      </c>
      <c r="Q9" s="58">
        <f t="shared" si="10"/>
        <v>0</v>
      </c>
      <c r="R9" s="58">
        <f>COUNTIFS('9'!$E:$E,R$5,'9'!$D:$D,$B9,'9'!$AX:$AX,$A9)</f>
        <v>0</v>
      </c>
      <c r="S9" s="58">
        <f>COUNTIFS('9'!$E:$E,S$5,'9'!$D:$D,$B9,'9'!$AX:$AX,$A9)</f>
        <v>0</v>
      </c>
      <c r="T9" s="58">
        <f>COUNTIFS('9'!$E:$E,T$5,'9'!$D:$D,$B9,'9'!$AX:$AX,$A9)</f>
        <v>0</v>
      </c>
      <c r="U9" s="58">
        <f>COUNTIFS('9'!$E:$E,U$5,'9'!$D:$D,$B9,'9'!$AX:$AX,$A9)</f>
        <v>0</v>
      </c>
      <c r="V9" s="58">
        <f t="shared" si="12"/>
        <v>0</v>
      </c>
      <c r="W9" s="58"/>
      <c r="X9" s="58"/>
      <c r="Y9" s="58"/>
      <c r="Z9" s="58"/>
      <c r="AA9" s="58"/>
      <c r="AB9" s="58">
        <f t="shared" si="13"/>
        <v>0</v>
      </c>
      <c r="AC9" s="58">
        <f t="shared" si="14"/>
        <v>0</v>
      </c>
      <c r="AD9" s="58">
        <f t="shared" si="15"/>
        <v>0</v>
      </c>
      <c r="AE9" s="58">
        <f t="shared" si="16"/>
        <v>0</v>
      </c>
      <c r="AF9" s="58">
        <f t="shared" si="17"/>
        <v>0</v>
      </c>
    </row>
    <row r="10" spans="1:32" s="59" customFormat="1" ht="22.5" customHeight="1" x14ac:dyDescent="0.25">
      <c r="A10" s="69"/>
      <c r="B10" s="55" t="s">
        <v>22</v>
      </c>
      <c r="C10" s="58">
        <f>COUNTIFS('6'!$E:$E,C$5,'6'!$D:$D,$B10,'6'!$AX:$AX,$A9)</f>
        <v>0</v>
      </c>
      <c r="D10" s="58">
        <f>COUNTIFS('6'!$E:$E,D$5,'6'!$D:$D,$B10,'6'!$AX:$AX,$A9)</f>
        <v>0</v>
      </c>
      <c r="E10" s="58">
        <f>COUNTIFS('6'!$E:$E,E$5,'6'!$D:$D,$B10,'6'!$AX:$AX,$A9)</f>
        <v>0</v>
      </c>
      <c r="F10" s="58">
        <f>COUNTIFS('6'!$E:$E,F$5,'6'!$D:$D,$B10,'6'!$AX:$AX,$A9)</f>
        <v>0</v>
      </c>
      <c r="G10" s="58">
        <f t="shared" si="6"/>
        <v>0</v>
      </c>
      <c r="H10" s="58">
        <f>COUNTIFS('7'!$E:$E,H$5,'7'!$D:$D,$B10,'7'!$AX:$AX,$A9)</f>
        <v>0</v>
      </c>
      <c r="I10" s="58">
        <f>COUNTIFS('7'!$E:$E,I$5,'7'!$D:$D,$B10,'7'!$AX:$AX,$A9)</f>
        <v>0</v>
      </c>
      <c r="J10" s="58">
        <f>COUNTIFS('7'!$E:$E,J$5,'7'!$D:$D,$B10,'7'!$AX:$AX,$A9)</f>
        <v>0</v>
      </c>
      <c r="K10" s="58">
        <f>COUNTIFS('7'!$E:$E,K$5,'7'!$D:$D,$B10,'7'!$AX:$AX,$A9)</f>
        <v>1</v>
      </c>
      <c r="L10" s="58">
        <f t="shared" si="8"/>
        <v>1</v>
      </c>
      <c r="M10" s="58">
        <f>COUNTIFS('8'!$E:$E,M$5,'8'!$D:$D,$B10,'8'!$AX:$AX,$A9)</f>
        <v>1</v>
      </c>
      <c r="N10" s="58">
        <f>COUNTIFS('8'!$E:$E,N$5,'8'!$D:$D,$B10,'8'!$AX:$AX,$A9)</f>
        <v>0</v>
      </c>
      <c r="O10" s="58">
        <f>COUNTIFS('8'!$E:$E,O$5,'8'!$D:$D,$B10,'8'!$AX:$AX,$A9)</f>
        <v>0</v>
      </c>
      <c r="P10" s="58">
        <f>COUNTIFS('8'!$E:$E,P$5,'8'!$D:$D,$B10,'8'!$AX:$AX,$A9)</f>
        <v>1</v>
      </c>
      <c r="Q10" s="58">
        <f t="shared" si="10"/>
        <v>2</v>
      </c>
      <c r="R10" s="58">
        <f>COUNTIFS('9'!$E:$E,R$5,'9'!$D:$D,$B10,'9'!$AX:$AX,$A9)</f>
        <v>0</v>
      </c>
      <c r="S10" s="58">
        <f>COUNTIFS('9'!$E:$E,S$5,'9'!$D:$D,$B10,'9'!$AX:$AX,$A9)</f>
        <v>0</v>
      </c>
      <c r="T10" s="58">
        <f>COUNTIFS('9'!$E:$E,T$5,'9'!$D:$D,$B10,'9'!$AX:$AX,$A9)</f>
        <v>0</v>
      </c>
      <c r="U10" s="58">
        <f>COUNTIFS('9'!$E:$E,U$5,'9'!$D:$D,$B10,'9'!$AX:$AX,$A9)</f>
        <v>0</v>
      </c>
      <c r="V10" s="58">
        <f t="shared" si="12"/>
        <v>0</v>
      </c>
      <c r="W10" s="58"/>
      <c r="X10" s="58"/>
      <c r="Y10" s="58"/>
      <c r="Z10" s="58"/>
      <c r="AA10" s="58"/>
      <c r="AB10" s="58">
        <f t="shared" si="13"/>
        <v>1</v>
      </c>
      <c r="AC10" s="58">
        <f t="shared" si="14"/>
        <v>0</v>
      </c>
      <c r="AD10" s="58">
        <f t="shared" si="15"/>
        <v>0</v>
      </c>
      <c r="AE10" s="58">
        <f t="shared" si="16"/>
        <v>2</v>
      </c>
      <c r="AF10" s="58">
        <f t="shared" si="17"/>
        <v>3</v>
      </c>
    </row>
    <row r="11" spans="1:32" s="59" customFormat="1" ht="22.5" customHeight="1" x14ac:dyDescent="0.25">
      <c r="A11" s="69"/>
      <c r="B11" s="55" t="s">
        <v>23</v>
      </c>
      <c r="C11" s="58">
        <f>SUM(C9:C10)</f>
        <v>0</v>
      </c>
      <c r="D11" s="58">
        <f t="shared" ref="D11:F11" si="22">SUM(D9:D10)</f>
        <v>0</v>
      </c>
      <c r="E11" s="58">
        <f t="shared" si="22"/>
        <v>0</v>
      </c>
      <c r="F11" s="58">
        <f t="shared" si="22"/>
        <v>0</v>
      </c>
      <c r="G11" s="58">
        <f t="shared" si="6"/>
        <v>0</v>
      </c>
      <c r="H11" s="58">
        <f>SUM(H9:H10)</f>
        <v>0</v>
      </c>
      <c r="I11" s="58">
        <f t="shared" ref="I11:K11" si="23">SUM(I9:I10)</f>
        <v>0</v>
      </c>
      <c r="J11" s="58">
        <f t="shared" si="23"/>
        <v>0</v>
      </c>
      <c r="K11" s="58">
        <f t="shared" si="23"/>
        <v>1</v>
      </c>
      <c r="L11" s="58">
        <f t="shared" si="8"/>
        <v>1</v>
      </c>
      <c r="M11" s="58">
        <f>SUM(M9:M10)</f>
        <v>1</v>
      </c>
      <c r="N11" s="58">
        <f t="shared" ref="N11:P11" si="24">SUM(N9:N10)</f>
        <v>0</v>
      </c>
      <c r="O11" s="58">
        <f t="shared" si="24"/>
        <v>0</v>
      </c>
      <c r="P11" s="58">
        <f t="shared" si="24"/>
        <v>1</v>
      </c>
      <c r="Q11" s="58">
        <f t="shared" si="10"/>
        <v>2</v>
      </c>
      <c r="R11" s="58">
        <f>SUM(R9:R10)</f>
        <v>0</v>
      </c>
      <c r="S11" s="58">
        <f t="shared" ref="S11:U11" si="25">SUM(S9:S10)</f>
        <v>0</v>
      </c>
      <c r="T11" s="58">
        <f t="shared" si="25"/>
        <v>0</v>
      </c>
      <c r="U11" s="58">
        <f t="shared" si="25"/>
        <v>0</v>
      </c>
      <c r="V11" s="58">
        <f t="shared" si="12"/>
        <v>0</v>
      </c>
      <c r="W11" s="58"/>
      <c r="X11" s="58"/>
      <c r="Y11" s="58"/>
      <c r="Z11" s="58"/>
      <c r="AA11" s="58"/>
      <c r="AB11" s="58">
        <f t="shared" si="13"/>
        <v>1</v>
      </c>
      <c r="AC11" s="58">
        <f t="shared" si="14"/>
        <v>0</v>
      </c>
      <c r="AD11" s="58">
        <f t="shared" si="15"/>
        <v>0</v>
      </c>
      <c r="AE11" s="58">
        <f t="shared" si="16"/>
        <v>2</v>
      </c>
      <c r="AF11" s="58">
        <f t="shared" si="17"/>
        <v>3</v>
      </c>
    </row>
    <row r="12" spans="1:32" s="59" customFormat="1" ht="22.5" customHeight="1" x14ac:dyDescent="0.25">
      <c r="A12" s="69" t="s">
        <v>35</v>
      </c>
      <c r="B12" s="55" t="s">
        <v>37</v>
      </c>
      <c r="C12" s="58">
        <f>COUNTIFS('6'!$E:$E,C$5,'6'!$D:$D,$B12,'6'!$AX:$AX,$A12)</f>
        <v>3</v>
      </c>
      <c r="D12" s="58">
        <f>COUNTIFS('6'!$E:$E,D$5,'6'!$D:$D,$B12,'6'!$AX:$AX,$A12)</f>
        <v>0</v>
      </c>
      <c r="E12" s="58">
        <f>COUNTIFS('6'!$E:$E,E$5,'6'!$D:$D,$B12,'6'!$AX:$AX,$A12)</f>
        <v>1</v>
      </c>
      <c r="F12" s="58">
        <f>COUNTIFS('6'!$E:$E,F$5,'6'!$D:$D,$B12,'6'!$AX:$AX,$A12)</f>
        <v>2</v>
      </c>
      <c r="G12" s="58">
        <f t="shared" si="6"/>
        <v>6</v>
      </c>
      <c r="H12" s="58">
        <f>COUNTIFS('7'!$E:$E,H$5,'7'!$D:$D,$B12,'7'!$AX:$AX,$A12)</f>
        <v>5</v>
      </c>
      <c r="I12" s="58">
        <f>COUNTIFS('7'!$E:$E,I$5,'7'!$D:$D,$B12,'7'!$AX:$AX,$A12)</f>
        <v>0</v>
      </c>
      <c r="J12" s="58">
        <f>COUNTIFS('7'!$E:$E,J$5,'7'!$D:$D,$B12,'7'!$AX:$AX,$A12)</f>
        <v>1</v>
      </c>
      <c r="K12" s="58">
        <f>COUNTIFS('7'!$E:$E,K$5,'7'!$D:$D,$B12,'7'!$AX:$AX,$A12)</f>
        <v>1</v>
      </c>
      <c r="L12" s="58">
        <f t="shared" si="8"/>
        <v>7</v>
      </c>
      <c r="M12" s="58">
        <f>COUNTIFS('8'!$E:$E,M$5,'8'!$D:$D,$B12,'8'!$AX:$AX,$A12)</f>
        <v>8</v>
      </c>
      <c r="N12" s="58">
        <f>COUNTIFS('8'!$E:$E,N$5,'8'!$D:$D,$B12,'8'!$AX:$AX,$A12)</f>
        <v>0</v>
      </c>
      <c r="O12" s="58">
        <f>COUNTIFS('8'!$E:$E,O$5,'8'!$D:$D,$B12,'8'!$AX:$AX,$A12)</f>
        <v>6</v>
      </c>
      <c r="P12" s="58">
        <f>COUNTIFS('8'!$E:$E,P$5,'8'!$D:$D,$B12,'8'!$AX:$AX,$A12)</f>
        <v>1</v>
      </c>
      <c r="Q12" s="58">
        <f t="shared" si="10"/>
        <v>15</v>
      </c>
      <c r="R12" s="58">
        <f>COUNTIFS('9'!$E:$E,R$5,'9'!$D:$D,$B12,'9'!$AX:$AX,$A12)</f>
        <v>2</v>
      </c>
      <c r="S12" s="58">
        <f>COUNTIFS('9'!$E:$E,S$5,'9'!$D:$D,$B12,'9'!$AX:$AX,$A12)</f>
        <v>0</v>
      </c>
      <c r="T12" s="58">
        <f>COUNTIFS('9'!$E:$E,T$5,'9'!$D:$D,$B12,'9'!$AX:$AX,$A12)</f>
        <v>2</v>
      </c>
      <c r="U12" s="58">
        <f>COUNTIFS('9'!$E:$E,U$5,'9'!$D:$D,$B12,'9'!$AX:$AX,$A12)</f>
        <v>3</v>
      </c>
      <c r="V12" s="58">
        <f t="shared" si="12"/>
        <v>7</v>
      </c>
      <c r="W12" s="58"/>
      <c r="X12" s="58"/>
      <c r="Y12" s="58"/>
      <c r="Z12" s="58"/>
      <c r="AA12" s="58"/>
      <c r="AB12" s="58">
        <f t="shared" si="13"/>
        <v>18</v>
      </c>
      <c r="AC12" s="58">
        <f t="shared" si="14"/>
        <v>0</v>
      </c>
      <c r="AD12" s="58">
        <f t="shared" si="15"/>
        <v>10</v>
      </c>
      <c r="AE12" s="58">
        <f t="shared" si="16"/>
        <v>7</v>
      </c>
      <c r="AF12" s="58">
        <f t="shared" si="17"/>
        <v>35</v>
      </c>
    </row>
    <row r="13" spans="1:32" s="59" customFormat="1" ht="22.5" customHeight="1" x14ac:dyDescent="0.25">
      <c r="A13" s="69"/>
      <c r="B13" s="55" t="s">
        <v>22</v>
      </c>
      <c r="C13" s="58">
        <f>COUNTIFS('6'!$E:$E,C$5,'6'!$D:$D,$B13,'6'!$AX:$AX,$A12)</f>
        <v>2</v>
      </c>
      <c r="D13" s="58">
        <f>COUNTIFS('6'!$E:$E,D$5,'6'!$D:$D,$B13,'6'!$AX:$AX,$A12)</f>
        <v>0</v>
      </c>
      <c r="E13" s="58">
        <f>COUNTIFS('6'!$E:$E,E$5,'6'!$D:$D,$B13,'6'!$AX:$AX,$A12)</f>
        <v>3</v>
      </c>
      <c r="F13" s="58">
        <f>COUNTIFS('6'!$E:$E,F$5,'6'!$D:$D,$B13,'6'!$AX:$AX,$A12)</f>
        <v>6</v>
      </c>
      <c r="G13" s="58">
        <f t="shared" si="6"/>
        <v>11</v>
      </c>
      <c r="H13" s="58">
        <f>COUNTIFS('7'!$E:$E,H$5,'7'!$D:$D,$B13,'7'!$AX:$AX,$A12)</f>
        <v>4</v>
      </c>
      <c r="I13" s="58">
        <f>COUNTIFS('7'!$E:$E,I$5,'7'!$D:$D,$B13,'7'!$AX:$AX,$A12)</f>
        <v>0</v>
      </c>
      <c r="J13" s="58">
        <f>COUNTIFS('7'!$E:$E,J$5,'7'!$D:$D,$B13,'7'!$AX:$AX,$A12)</f>
        <v>7</v>
      </c>
      <c r="K13" s="58">
        <f>COUNTIFS('7'!$E:$E,K$5,'7'!$D:$D,$B13,'7'!$AX:$AX,$A12)</f>
        <v>4</v>
      </c>
      <c r="L13" s="58">
        <f t="shared" si="8"/>
        <v>15</v>
      </c>
      <c r="M13" s="58">
        <f>COUNTIFS('8'!$E:$E,M$5,'8'!$D:$D,$B13,'8'!$AX:$AX,$A12)</f>
        <v>1</v>
      </c>
      <c r="N13" s="58">
        <f>COUNTIFS('8'!$E:$E,N$5,'8'!$D:$D,$B13,'8'!$AX:$AX,$A12)</f>
        <v>1</v>
      </c>
      <c r="O13" s="58">
        <f>COUNTIFS('8'!$E:$E,O$5,'8'!$D:$D,$B13,'8'!$AX:$AX,$A12)</f>
        <v>3</v>
      </c>
      <c r="P13" s="58">
        <f>COUNTIFS('8'!$E:$E,P$5,'8'!$D:$D,$B13,'8'!$AX:$AX,$A12)</f>
        <v>2</v>
      </c>
      <c r="Q13" s="58">
        <f t="shared" si="10"/>
        <v>7</v>
      </c>
      <c r="R13" s="58">
        <f>COUNTIFS('9'!$E:$E,R$5,'9'!$D:$D,$B13,'9'!$AX:$AX,$A12)</f>
        <v>6</v>
      </c>
      <c r="S13" s="58">
        <f>COUNTIFS('9'!$E:$E,S$5,'9'!$D:$D,$B13,'9'!$AX:$AX,$A12)</f>
        <v>0</v>
      </c>
      <c r="T13" s="58">
        <f>COUNTIFS('9'!$E:$E,T$5,'9'!$D:$D,$B13,'9'!$AX:$AX,$A12)</f>
        <v>5</v>
      </c>
      <c r="U13" s="58">
        <f>COUNTIFS('9'!$E:$E,U$5,'9'!$D:$D,$B13,'9'!$AX:$AX,$A12)</f>
        <v>1</v>
      </c>
      <c r="V13" s="58">
        <f t="shared" si="12"/>
        <v>12</v>
      </c>
      <c r="W13" s="58"/>
      <c r="X13" s="58"/>
      <c r="Y13" s="58"/>
      <c r="Z13" s="58"/>
      <c r="AA13" s="58"/>
      <c r="AB13" s="58">
        <f t="shared" si="13"/>
        <v>13</v>
      </c>
      <c r="AC13" s="58">
        <f t="shared" si="14"/>
        <v>1</v>
      </c>
      <c r="AD13" s="58">
        <f t="shared" si="15"/>
        <v>18</v>
      </c>
      <c r="AE13" s="58">
        <f t="shared" si="16"/>
        <v>13</v>
      </c>
      <c r="AF13" s="58">
        <f t="shared" si="17"/>
        <v>45</v>
      </c>
    </row>
    <row r="14" spans="1:32" s="59" customFormat="1" ht="22.5" customHeight="1" x14ac:dyDescent="0.25">
      <c r="A14" s="69"/>
      <c r="B14" s="55" t="s">
        <v>23</v>
      </c>
      <c r="C14" s="58">
        <f>SUM(C12:C13)</f>
        <v>5</v>
      </c>
      <c r="D14" s="58">
        <f t="shared" ref="D14:F14" si="26">SUM(D12:D13)</f>
        <v>0</v>
      </c>
      <c r="E14" s="58">
        <f t="shared" si="26"/>
        <v>4</v>
      </c>
      <c r="F14" s="58">
        <f t="shared" si="26"/>
        <v>8</v>
      </c>
      <c r="G14" s="58">
        <f t="shared" si="6"/>
        <v>17</v>
      </c>
      <c r="H14" s="58">
        <f>SUM(H12:H13)</f>
        <v>9</v>
      </c>
      <c r="I14" s="58">
        <f t="shared" ref="I14:K14" si="27">SUM(I12:I13)</f>
        <v>0</v>
      </c>
      <c r="J14" s="58">
        <f t="shared" si="27"/>
        <v>8</v>
      </c>
      <c r="K14" s="58">
        <f t="shared" si="27"/>
        <v>5</v>
      </c>
      <c r="L14" s="58">
        <f t="shared" si="8"/>
        <v>22</v>
      </c>
      <c r="M14" s="58">
        <f>SUM(M12:M13)</f>
        <v>9</v>
      </c>
      <c r="N14" s="58">
        <f t="shared" ref="N14:P14" si="28">SUM(N12:N13)</f>
        <v>1</v>
      </c>
      <c r="O14" s="58">
        <f t="shared" si="28"/>
        <v>9</v>
      </c>
      <c r="P14" s="58">
        <f t="shared" si="28"/>
        <v>3</v>
      </c>
      <c r="Q14" s="58">
        <f t="shared" si="10"/>
        <v>22</v>
      </c>
      <c r="R14" s="58">
        <f>SUM(R12:R13)</f>
        <v>8</v>
      </c>
      <c r="S14" s="58">
        <f t="shared" ref="S14:U14" si="29">SUM(S12:S13)</f>
        <v>0</v>
      </c>
      <c r="T14" s="58">
        <f t="shared" si="29"/>
        <v>7</v>
      </c>
      <c r="U14" s="58">
        <f t="shared" si="29"/>
        <v>4</v>
      </c>
      <c r="V14" s="58">
        <f t="shared" si="12"/>
        <v>19</v>
      </c>
      <c r="W14" s="58"/>
      <c r="X14" s="58"/>
      <c r="Y14" s="58"/>
      <c r="Z14" s="58"/>
      <c r="AA14" s="58"/>
      <c r="AB14" s="58">
        <f t="shared" si="13"/>
        <v>31</v>
      </c>
      <c r="AC14" s="58">
        <f t="shared" si="14"/>
        <v>1</v>
      </c>
      <c r="AD14" s="58">
        <f t="shared" si="15"/>
        <v>28</v>
      </c>
      <c r="AE14" s="58">
        <f t="shared" si="16"/>
        <v>20</v>
      </c>
      <c r="AF14" s="58">
        <f t="shared" si="17"/>
        <v>80</v>
      </c>
    </row>
    <row r="15" spans="1:32" s="59" customFormat="1" ht="22.5" customHeight="1" x14ac:dyDescent="0.25">
      <c r="A15" s="69" t="s">
        <v>36</v>
      </c>
      <c r="B15" s="55" t="s">
        <v>37</v>
      </c>
      <c r="C15" s="58">
        <f>COUNTIFS('6'!$E:$E,C$5,'6'!$D:$D,$B15,'6'!$AX:$AX,$A15)</f>
        <v>1</v>
      </c>
      <c r="D15" s="58">
        <f>COUNTIFS('6'!$E:$E,D$5,'6'!$D:$D,$B15,'6'!$AX:$AX,$A15)</f>
        <v>0</v>
      </c>
      <c r="E15" s="58">
        <f>COUNTIFS('6'!$E:$E,E$5,'6'!$D:$D,$B15,'6'!$AX:$AX,$A15)</f>
        <v>3</v>
      </c>
      <c r="F15" s="58">
        <f>COUNTIFS('6'!$E:$E,F$5,'6'!$D:$D,$B15,'6'!$AX:$AX,$A15)</f>
        <v>3</v>
      </c>
      <c r="G15" s="58">
        <f t="shared" si="6"/>
        <v>7</v>
      </c>
      <c r="H15" s="58">
        <f>COUNTIFS('7'!$E:$E,H$5,'7'!$D:$D,$B15,'7'!$AX:$AX,$A15)</f>
        <v>8</v>
      </c>
      <c r="I15" s="58">
        <f>COUNTIFS('7'!$E:$E,I$5,'7'!$D:$D,$B15,'7'!$AX:$AX,$A15)</f>
        <v>2</v>
      </c>
      <c r="J15" s="58">
        <f>COUNTIFS('7'!$E:$E,J$5,'7'!$D:$D,$B15,'7'!$AX:$AX,$A15)</f>
        <v>3</v>
      </c>
      <c r="K15" s="58">
        <f>COUNTIFS('7'!$E:$E,K$5,'7'!$D:$D,$B15,'7'!$AX:$AX,$A15)</f>
        <v>3</v>
      </c>
      <c r="L15" s="58">
        <f t="shared" si="8"/>
        <v>16</v>
      </c>
      <c r="M15" s="58">
        <f>COUNTIFS('8'!$E:$E,M$5,'8'!$D:$D,$B15,'8'!$AX:$AX,$A15)</f>
        <v>5</v>
      </c>
      <c r="N15" s="58">
        <f>COUNTIFS('8'!$E:$E,N$5,'8'!$D:$D,$B15,'8'!$AX:$AX,$A15)</f>
        <v>0</v>
      </c>
      <c r="O15" s="58">
        <f>COUNTIFS('8'!$E:$E,O$5,'8'!$D:$D,$B15,'8'!$AX:$AX,$A15)</f>
        <v>3</v>
      </c>
      <c r="P15" s="58">
        <f>COUNTIFS('8'!$E:$E,P$5,'8'!$D:$D,$B15,'8'!$AX:$AX,$A15)</f>
        <v>3</v>
      </c>
      <c r="Q15" s="58">
        <f t="shared" si="10"/>
        <v>11</v>
      </c>
      <c r="R15" s="58">
        <f>COUNTIFS('9'!$E:$E,R$5,'9'!$D:$D,$B15,'9'!$AX:$AX,$A15)</f>
        <v>3</v>
      </c>
      <c r="S15" s="58">
        <f>COUNTIFS('9'!$E:$E,S$5,'9'!$D:$D,$B15,'9'!$AX:$AX,$A15)</f>
        <v>0</v>
      </c>
      <c r="T15" s="58">
        <f>COUNTIFS('9'!$E:$E,T$5,'9'!$D:$D,$B15,'9'!$AX:$AX,$A15)</f>
        <v>2</v>
      </c>
      <c r="U15" s="58">
        <f>COUNTIFS('9'!$E:$E,U$5,'9'!$D:$D,$B15,'9'!$AX:$AX,$A15)</f>
        <v>0</v>
      </c>
      <c r="V15" s="58">
        <f t="shared" si="12"/>
        <v>5</v>
      </c>
      <c r="W15" s="58"/>
      <c r="X15" s="58"/>
      <c r="Y15" s="58"/>
      <c r="Z15" s="58"/>
      <c r="AA15" s="58"/>
      <c r="AB15" s="58">
        <f t="shared" si="13"/>
        <v>17</v>
      </c>
      <c r="AC15" s="58">
        <f t="shared" si="14"/>
        <v>2</v>
      </c>
      <c r="AD15" s="58">
        <f t="shared" si="15"/>
        <v>11</v>
      </c>
      <c r="AE15" s="58">
        <f t="shared" si="16"/>
        <v>9</v>
      </c>
      <c r="AF15" s="58">
        <f t="shared" si="17"/>
        <v>39</v>
      </c>
    </row>
    <row r="16" spans="1:32" s="59" customFormat="1" ht="22.5" customHeight="1" x14ac:dyDescent="0.25">
      <c r="A16" s="69"/>
      <c r="B16" s="55" t="s">
        <v>22</v>
      </c>
      <c r="C16" s="58">
        <f>COUNTIFS('6'!$E:$E,C$5,'6'!$D:$D,$B16,'6'!$AX:$AX,$A15)</f>
        <v>5</v>
      </c>
      <c r="D16" s="58">
        <f>COUNTIFS('6'!$E:$E,D$5,'6'!$D:$D,$B16,'6'!$AX:$AX,$A15)</f>
        <v>0</v>
      </c>
      <c r="E16" s="58">
        <f>COUNTIFS('6'!$E:$E,E$5,'6'!$D:$D,$B16,'6'!$AX:$AX,$A15)</f>
        <v>3</v>
      </c>
      <c r="F16" s="58">
        <f>COUNTIFS('6'!$E:$E,F$5,'6'!$D:$D,$B16,'6'!$AX:$AX,$A15)</f>
        <v>3</v>
      </c>
      <c r="G16" s="58">
        <f t="shared" si="6"/>
        <v>11</v>
      </c>
      <c r="H16" s="58">
        <f>COUNTIFS('7'!$E:$E,H$5,'7'!$D:$D,$B16,'7'!$AX:$AX,$A15)</f>
        <v>9</v>
      </c>
      <c r="I16" s="58">
        <f>COUNTIFS('7'!$E:$E,I$5,'7'!$D:$D,$B16,'7'!$AX:$AX,$A15)</f>
        <v>0</v>
      </c>
      <c r="J16" s="58">
        <f>COUNTIFS('7'!$E:$E,J$5,'7'!$D:$D,$B16,'7'!$AX:$AX,$A15)</f>
        <v>1</v>
      </c>
      <c r="K16" s="58">
        <f>COUNTIFS('7'!$E:$E,K$5,'7'!$D:$D,$B16,'7'!$AX:$AX,$A15)</f>
        <v>0</v>
      </c>
      <c r="L16" s="58">
        <f t="shared" si="8"/>
        <v>10</v>
      </c>
      <c r="M16" s="58">
        <f>COUNTIFS('8'!$E:$E,M$5,'8'!$D:$D,$B16,'8'!$AX:$AX,$A15)</f>
        <v>7</v>
      </c>
      <c r="N16" s="58">
        <f>COUNTIFS('8'!$E:$E,N$5,'8'!$D:$D,$B16,'8'!$AX:$AX,$A15)</f>
        <v>0</v>
      </c>
      <c r="O16" s="58">
        <f>COUNTIFS('8'!$E:$E,O$5,'8'!$D:$D,$B16,'8'!$AX:$AX,$A15)</f>
        <v>3</v>
      </c>
      <c r="P16" s="58">
        <f>COUNTIFS('8'!$E:$E,P$5,'8'!$D:$D,$B16,'8'!$AX:$AX,$A15)</f>
        <v>1</v>
      </c>
      <c r="Q16" s="58">
        <f t="shared" si="10"/>
        <v>11</v>
      </c>
      <c r="R16" s="58">
        <f>COUNTIFS('9'!$E:$E,R$5,'9'!$D:$D,$B16,'9'!$AX:$AX,$A15)</f>
        <v>4</v>
      </c>
      <c r="S16" s="58">
        <f>COUNTIFS('9'!$E:$E,S$5,'9'!$D:$D,$B16,'9'!$AX:$AX,$A15)</f>
        <v>0</v>
      </c>
      <c r="T16" s="58">
        <f>COUNTIFS('9'!$E:$E,T$5,'9'!$D:$D,$B16,'9'!$AX:$AX,$A15)</f>
        <v>2</v>
      </c>
      <c r="U16" s="58">
        <f>COUNTIFS('9'!$E:$E,U$5,'9'!$D:$D,$B16,'9'!$AX:$AX,$A15)</f>
        <v>5</v>
      </c>
      <c r="V16" s="58">
        <f t="shared" si="12"/>
        <v>11</v>
      </c>
      <c r="W16" s="58"/>
      <c r="X16" s="58"/>
      <c r="Y16" s="58"/>
      <c r="Z16" s="58"/>
      <c r="AA16" s="58"/>
      <c r="AB16" s="58">
        <f t="shared" si="13"/>
        <v>25</v>
      </c>
      <c r="AC16" s="58">
        <f t="shared" si="14"/>
        <v>0</v>
      </c>
      <c r="AD16" s="58">
        <f t="shared" si="15"/>
        <v>9</v>
      </c>
      <c r="AE16" s="58">
        <f t="shared" si="16"/>
        <v>9</v>
      </c>
      <c r="AF16" s="58">
        <f t="shared" si="17"/>
        <v>43</v>
      </c>
    </row>
    <row r="17" spans="1:32" s="59" customFormat="1" ht="22.5" customHeight="1" x14ac:dyDescent="0.25">
      <c r="A17" s="69"/>
      <c r="B17" s="55" t="s">
        <v>23</v>
      </c>
      <c r="C17" s="58">
        <f>SUM(C15:C16)</f>
        <v>6</v>
      </c>
      <c r="D17" s="58">
        <f t="shared" ref="D17:F17" si="30">SUM(D15:D16)</f>
        <v>0</v>
      </c>
      <c r="E17" s="58">
        <f t="shared" si="30"/>
        <v>6</v>
      </c>
      <c r="F17" s="58">
        <f t="shared" si="30"/>
        <v>6</v>
      </c>
      <c r="G17" s="58">
        <f t="shared" si="6"/>
        <v>18</v>
      </c>
      <c r="H17" s="58">
        <f>SUM(H15:H16)</f>
        <v>17</v>
      </c>
      <c r="I17" s="58">
        <f t="shared" ref="I17:K17" si="31">SUM(I15:I16)</f>
        <v>2</v>
      </c>
      <c r="J17" s="58">
        <f t="shared" si="31"/>
        <v>4</v>
      </c>
      <c r="K17" s="58">
        <f t="shared" si="31"/>
        <v>3</v>
      </c>
      <c r="L17" s="58">
        <f t="shared" si="8"/>
        <v>26</v>
      </c>
      <c r="M17" s="58">
        <f>SUM(M15:M16)</f>
        <v>12</v>
      </c>
      <c r="N17" s="58">
        <f t="shared" ref="N17:P17" si="32">SUM(N15:N16)</f>
        <v>0</v>
      </c>
      <c r="O17" s="58">
        <f t="shared" si="32"/>
        <v>6</v>
      </c>
      <c r="P17" s="58">
        <f t="shared" si="32"/>
        <v>4</v>
      </c>
      <c r="Q17" s="58">
        <f t="shared" si="10"/>
        <v>22</v>
      </c>
      <c r="R17" s="58">
        <f>SUM(R15:R16)</f>
        <v>7</v>
      </c>
      <c r="S17" s="58">
        <f t="shared" ref="S17:U17" si="33">SUM(S15:S16)</f>
        <v>0</v>
      </c>
      <c r="T17" s="58">
        <f t="shared" si="33"/>
        <v>4</v>
      </c>
      <c r="U17" s="58">
        <f t="shared" si="33"/>
        <v>5</v>
      </c>
      <c r="V17" s="58">
        <f t="shared" si="12"/>
        <v>16</v>
      </c>
      <c r="W17" s="58"/>
      <c r="X17" s="58"/>
      <c r="Y17" s="58"/>
      <c r="Z17" s="58"/>
      <c r="AA17" s="58"/>
      <c r="AB17" s="58">
        <f t="shared" si="13"/>
        <v>42</v>
      </c>
      <c r="AC17" s="58">
        <f t="shared" si="14"/>
        <v>2</v>
      </c>
      <c r="AD17" s="58">
        <f t="shared" si="15"/>
        <v>20</v>
      </c>
      <c r="AE17" s="58">
        <f t="shared" si="16"/>
        <v>18</v>
      </c>
      <c r="AF17" s="58">
        <f t="shared" si="17"/>
        <v>82</v>
      </c>
    </row>
    <row r="18" spans="1:32" s="59" customFormat="1" ht="22.5" customHeight="1" x14ac:dyDescent="0.25">
      <c r="A18" s="69" t="s">
        <v>37</v>
      </c>
      <c r="B18" s="55" t="s">
        <v>37</v>
      </c>
      <c r="C18" s="58">
        <f>COUNTIFS('6'!$E:$E,C$5,'6'!$D:$D,$B18,'6'!$AX:$AX,$A18)</f>
        <v>0</v>
      </c>
      <c r="D18" s="58">
        <f>COUNTIFS('6'!$E:$E,D$5,'6'!$D:$D,$B18,'6'!$AX:$AX,$A18)</f>
        <v>0</v>
      </c>
      <c r="E18" s="58">
        <f>COUNTIFS('6'!$E:$E,E$5,'6'!$D:$D,$B18,'6'!$AX:$AX,$A18)</f>
        <v>1</v>
      </c>
      <c r="F18" s="58">
        <f>COUNTIFS('6'!$E:$E,F$5,'6'!$D:$D,$B18,'6'!$AX:$AX,$A18)</f>
        <v>1</v>
      </c>
      <c r="G18" s="58">
        <f t="shared" si="6"/>
        <v>2</v>
      </c>
      <c r="H18" s="58">
        <f>COUNTIFS('7'!$E:$E,H$5,'7'!$D:$D,$B18,'7'!$AX:$AX,$A18)</f>
        <v>0</v>
      </c>
      <c r="I18" s="58">
        <f>COUNTIFS('7'!$E:$E,I$5,'7'!$D:$D,$B18,'7'!$AX:$AX,$A18)</f>
        <v>0</v>
      </c>
      <c r="J18" s="58">
        <f>COUNTIFS('7'!$E:$E,J$5,'7'!$D:$D,$B18,'7'!$AX:$AX,$A18)</f>
        <v>0</v>
      </c>
      <c r="K18" s="58">
        <f>COUNTIFS('7'!$E:$E,K$5,'7'!$D:$D,$B18,'7'!$AX:$AX,$A18)</f>
        <v>1</v>
      </c>
      <c r="L18" s="58">
        <f t="shared" si="8"/>
        <v>1</v>
      </c>
      <c r="M18" s="58">
        <f>COUNTIFS('8'!$E:$E,M$5,'8'!$D:$D,$B18,'8'!$AX:$AX,$A18)</f>
        <v>1</v>
      </c>
      <c r="N18" s="58">
        <f>COUNTIFS('8'!$E:$E,N$5,'8'!$D:$D,$B18,'8'!$AX:$AX,$A18)</f>
        <v>0</v>
      </c>
      <c r="O18" s="58">
        <f>COUNTIFS('8'!$E:$E,O$5,'8'!$D:$D,$B18,'8'!$AX:$AX,$A18)</f>
        <v>0</v>
      </c>
      <c r="P18" s="58">
        <f>COUNTIFS('8'!$E:$E,P$5,'8'!$D:$D,$B18,'8'!$AX:$AX,$A18)</f>
        <v>0</v>
      </c>
      <c r="Q18" s="58">
        <f t="shared" si="10"/>
        <v>1</v>
      </c>
      <c r="R18" s="58">
        <f>COUNTIFS('9'!$E:$E,R$5,'9'!$D:$D,$B18,'9'!$AX:$AX,$A18)</f>
        <v>1</v>
      </c>
      <c r="S18" s="58">
        <f>COUNTIFS('9'!$E:$E,S$5,'9'!$D:$D,$B18,'9'!$AX:$AX,$A18)</f>
        <v>0</v>
      </c>
      <c r="T18" s="58">
        <f>COUNTIFS('9'!$E:$E,T$5,'9'!$D:$D,$B18,'9'!$AX:$AX,$A18)</f>
        <v>2</v>
      </c>
      <c r="U18" s="58">
        <f>COUNTIFS('9'!$E:$E,U$5,'9'!$D:$D,$B18,'9'!$AX:$AX,$A18)</f>
        <v>2</v>
      </c>
      <c r="V18" s="58">
        <f t="shared" si="12"/>
        <v>5</v>
      </c>
      <c r="W18" s="58"/>
      <c r="X18" s="58"/>
      <c r="Y18" s="58"/>
      <c r="Z18" s="58"/>
      <c r="AA18" s="58"/>
      <c r="AB18" s="58">
        <f t="shared" si="13"/>
        <v>2</v>
      </c>
      <c r="AC18" s="58">
        <f t="shared" si="14"/>
        <v>0</v>
      </c>
      <c r="AD18" s="58">
        <f t="shared" si="15"/>
        <v>3</v>
      </c>
      <c r="AE18" s="58">
        <f t="shared" si="16"/>
        <v>4</v>
      </c>
      <c r="AF18" s="58">
        <f t="shared" si="17"/>
        <v>9</v>
      </c>
    </row>
    <row r="19" spans="1:32" s="59" customFormat="1" ht="22.5" customHeight="1" x14ac:dyDescent="0.25">
      <c r="A19" s="69"/>
      <c r="B19" s="55" t="s">
        <v>22</v>
      </c>
      <c r="C19" s="58">
        <f>COUNTIFS('6'!$E:$E,C$5,'6'!$D:$D,$B19,'6'!$AX:$AX,$A18)</f>
        <v>0</v>
      </c>
      <c r="D19" s="58">
        <f>COUNTIFS('6'!$E:$E,D$5,'6'!$D:$D,$B19,'6'!$AX:$AX,$A18)</f>
        <v>0</v>
      </c>
      <c r="E19" s="58">
        <f>COUNTIFS('6'!$E:$E,E$5,'6'!$D:$D,$B19,'6'!$AX:$AX,$A18)</f>
        <v>0</v>
      </c>
      <c r="F19" s="58">
        <f>COUNTIFS('6'!$E:$E,F$5,'6'!$D:$D,$B19,'6'!$AX:$AX,$A18)</f>
        <v>0</v>
      </c>
      <c r="G19" s="58">
        <f t="shared" si="6"/>
        <v>0</v>
      </c>
      <c r="H19" s="58">
        <f>COUNTIFS('7'!$E:$E,H$5,'7'!$D:$D,$B19,'7'!$AX:$AX,$A18)</f>
        <v>0</v>
      </c>
      <c r="I19" s="58">
        <f>COUNTIFS('7'!$E:$E,I$5,'7'!$D:$D,$B19,'7'!$AX:$AX,$A18)</f>
        <v>0</v>
      </c>
      <c r="J19" s="58">
        <f>COUNTIFS('7'!$E:$E,J$5,'7'!$D:$D,$B19,'7'!$AX:$AX,$A18)</f>
        <v>1</v>
      </c>
      <c r="K19" s="58">
        <f>COUNTIFS('7'!$E:$E,K$5,'7'!$D:$D,$B19,'7'!$AX:$AX,$A18)</f>
        <v>0</v>
      </c>
      <c r="L19" s="58">
        <f t="shared" si="8"/>
        <v>1</v>
      </c>
      <c r="M19" s="58">
        <f>COUNTIFS('8'!$E:$E,M$5,'8'!$D:$D,$B19,'8'!$AX:$AX,$A18)</f>
        <v>2</v>
      </c>
      <c r="N19" s="58">
        <f>COUNTIFS('8'!$E:$E,N$5,'8'!$D:$D,$B19,'8'!$AX:$AX,$A18)</f>
        <v>0</v>
      </c>
      <c r="O19" s="58">
        <f>COUNTIFS('8'!$E:$E,O$5,'8'!$D:$D,$B19,'8'!$AX:$AX,$A18)</f>
        <v>0</v>
      </c>
      <c r="P19" s="58">
        <f>COUNTIFS('8'!$E:$E,P$5,'8'!$D:$D,$B19,'8'!$AX:$AX,$A18)</f>
        <v>0</v>
      </c>
      <c r="Q19" s="58">
        <f t="shared" si="10"/>
        <v>2</v>
      </c>
      <c r="R19" s="58">
        <f>COUNTIFS('9'!$E:$E,R$5,'9'!$D:$D,$B19,'9'!$AX:$AX,$A18)</f>
        <v>0</v>
      </c>
      <c r="S19" s="58">
        <f>COUNTIFS('9'!$E:$E,S$5,'9'!$D:$D,$B19,'9'!$AX:$AX,$A18)</f>
        <v>0</v>
      </c>
      <c r="T19" s="58">
        <f>COUNTIFS('9'!$E:$E,T$5,'9'!$D:$D,$B19,'9'!$AX:$AX,$A18)</f>
        <v>0</v>
      </c>
      <c r="U19" s="58">
        <f>COUNTIFS('9'!$E:$E,U$5,'9'!$D:$D,$B19,'9'!$AX:$AX,$A18)</f>
        <v>1</v>
      </c>
      <c r="V19" s="58">
        <f t="shared" si="12"/>
        <v>1</v>
      </c>
      <c r="W19" s="58"/>
      <c r="X19" s="58"/>
      <c r="Y19" s="58"/>
      <c r="Z19" s="58"/>
      <c r="AA19" s="58"/>
      <c r="AB19" s="58">
        <f t="shared" si="13"/>
        <v>2</v>
      </c>
      <c r="AC19" s="58">
        <f t="shared" si="14"/>
        <v>0</v>
      </c>
      <c r="AD19" s="58">
        <f t="shared" si="15"/>
        <v>1</v>
      </c>
      <c r="AE19" s="58">
        <f t="shared" si="16"/>
        <v>1</v>
      </c>
      <c r="AF19" s="58">
        <f t="shared" si="17"/>
        <v>4</v>
      </c>
    </row>
    <row r="20" spans="1:32" s="59" customFormat="1" ht="22.5" customHeight="1" x14ac:dyDescent="0.25">
      <c r="A20" s="69"/>
      <c r="B20" s="55" t="s">
        <v>23</v>
      </c>
      <c r="C20" s="58">
        <f>SUM(C18:C19)</f>
        <v>0</v>
      </c>
      <c r="D20" s="58">
        <f t="shared" ref="D20:F20" si="34">SUM(D18:D19)</f>
        <v>0</v>
      </c>
      <c r="E20" s="58">
        <f t="shared" si="34"/>
        <v>1</v>
      </c>
      <c r="F20" s="58">
        <f t="shared" si="34"/>
        <v>1</v>
      </c>
      <c r="G20" s="58">
        <f t="shared" si="6"/>
        <v>2</v>
      </c>
      <c r="H20" s="58">
        <f>SUM(H18:H19)</f>
        <v>0</v>
      </c>
      <c r="I20" s="58">
        <f t="shared" ref="I20:K20" si="35">SUM(I18:I19)</f>
        <v>0</v>
      </c>
      <c r="J20" s="58">
        <f t="shared" si="35"/>
        <v>1</v>
      </c>
      <c r="K20" s="58">
        <f t="shared" si="35"/>
        <v>1</v>
      </c>
      <c r="L20" s="58">
        <f t="shared" si="8"/>
        <v>2</v>
      </c>
      <c r="M20" s="58">
        <f>SUM(M18:M19)</f>
        <v>3</v>
      </c>
      <c r="N20" s="58">
        <f t="shared" ref="N20:P20" si="36">SUM(N18:N19)</f>
        <v>0</v>
      </c>
      <c r="O20" s="58">
        <f t="shared" si="36"/>
        <v>0</v>
      </c>
      <c r="P20" s="58">
        <f t="shared" si="36"/>
        <v>0</v>
      </c>
      <c r="Q20" s="58">
        <f t="shared" si="10"/>
        <v>3</v>
      </c>
      <c r="R20" s="58">
        <f>SUM(R18:R19)</f>
        <v>1</v>
      </c>
      <c r="S20" s="58">
        <f t="shared" ref="S20:U20" si="37">SUM(S18:S19)</f>
        <v>0</v>
      </c>
      <c r="T20" s="58">
        <f t="shared" si="37"/>
        <v>2</v>
      </c>
      <c r="U20" s="58">
        <f t="shared" si="37"/>
        <v>3</v>
      </c>
      <c r="V20" s="58">
        <f t="shared" si="12"/>
        <v>6</v>
      </c>
      <c r="W20" s="58"/>
      <c r="X20" s="58"/>
      <c r="Y20" s="58"/>
      <c r="Z20" s="58"/>
      <c r="AA20" s="58"/>
      <c r="AB20" s="58">
        <f t="shared" si="13"/>
        <v>4</v>
      </c>
      <c r="AC20" s="58">
        <f t="shared" si="14"/>
        <v>0</v>
      </c>
      <c r="AD20" s="58">
        <f t="shared" si="15"/>
        <v>4</v>
      </c>
      <c r="AE20" s="58">
        <f t="shared" si="16"/>
        <v>5</v>
      </c>
      <c r="AF20" s="58">
        <f t="shared" si="17"/>
        <v>13</v>
      </c>
    </row>
    <row r="21" spans="1:32" s="59" customFormat="1" ht="22.5" customHeight="1" x14ac:dyDescent="0.25">
      <c r="A21" s="69" t="s">
        <v>38</v>
      </c>
      <c r="B21" s="55" t="s">
        <v>37</v>
      </c>
      <c r="C21" s="58">
        <f>COUNTIFS('6'!$E:$E,C$5,'6'!$D:$D,$B21,'6'!$AX:$AX,$A21)</f>
        <v>1</v>
      </c>
      <c r="D21" s="58">
        <f>COUNTIFS('6'!$E:$E,D$5,'6'!$D:$D,$B21,'6'!$AX:$AX,$A21)</f>
        <v>0</v>
      </c>
      <c r="E21" s="58">
        <f>COUNTIFS('6'!$E:$E,E$5,'6'!$D:$D,$B21,'6'!$AX:$AX,$A21)</f>
        <v>0</v>
      </c>
      <c r="F21" s="58">
        <f>COUNTIFS('6'!$E:$E,F$5,'6'!$D:$D,$B21,'6'!$AX:$AX,$A21)</f>
        <v>0</v>
      </c>
      <c r="G21" s="58">
        <f t="shared" si="6"/>
        <v>1</v>
      </c>
      <c r="H21" s="58">
        <f>COUNTIFS('7'!$E:$E,H$5,'7'!$D:$D,$B21,'7'!$AX:$AX,$A21)</f>
        <v>0</v>
      </c>
      <c r="I21" s="58">
        <f>COUNTIFS('7'!$E:$E,I$5,'7'!$D:$D,$B21,'7'!$AX:$AX,$A21)</f>
        <v>0</v>
      </c>
      <c r="J21" s="58">
        <f>COUNTIFS('7'!$E:$E,J$5,'7'!$D:$D,$B21,'7'!$AX:$AX,$A21)</f>
        <v>0</v>
      </c>
      <c r="K21" s="58">
        <f>COUNTIFS('7'!$E:$E,K$5,'7'!$D:$D,$B21,'7'!$AX:$AX,$A21)</f>
        <v>0</v>
      </c>
      <c r="L21" s="58">
        <f t="shared" si="8"/>
        <v>0</v>
      </c>
      <c r="M21" s="58">
        <f>COUNTIFS('8'!$E:$E,M$5,'8'!$D:$D,$B21,'8'!$AX:$AX,$A21)</f>
        <v>0</v>
      </c>
      <c r="N21" s="58">
        <f>COUNTIFS('8'!$E:$E,N$5,'8'!$D:$D,$B21,'8'!$AX:$AX,$A21)</f>
        <v>0</v>
      </c>
      <c r="O21" s="58">
        <f>COUNTIFS('8'!$E:$E,O$5,'8'!$D:$D,$B21,'8'!$AX:$AX,$A21)</f>
        <v>0</v>
      </c>
      <c r="P21" s="58">
        <f>COUNTIFS('8'!$E:$E,P$5,'8'!$D:$D,$B21,'8'!$AX:$AX,$A21)</f>
        <v>0</v>
      </c>
      <c r="Q21" s="58">
        <f t="shared" si="10"/>
        <v>0</v>
      </c>
      <c r="R21" s="58">
        <f>COUNTIFS('9'!$E:$E,R$5,'9'!$D:$D,$B21,'9'!$AX:$AX,$A21)</f>
        <v>1</v>
      </c>
      <c r="S21" s="58">
        <f>COUNTIFS('9'!$E:$E,S$5,'9'!$D:$D,$B21,'9'!$AX:$AX,$A21)</f>
        <v>0</v>
      </c>
      <c r="T21" s="58">
        <f>COUNTIFS('9'!$E:$E,T$5,'9'!$D:$D,$B21,'9'!$AX:$AX,$A21)</f>
        <v>0</v>
      </c>
      <c r="U21" s="58">
        <f>COUNTIFS('9'!$E:$E,U$5,'9'!$D:$D,$B21,'9'!$AX:$AX,$A21)</f>
        <v>0</v>
      </c>
      <c r="V21" s="58">
        <f t="shared" si="12"/>
        <v>1</v>
      </c>
      <c r="W21" s="58"/>
      <c r="X21" s="58"/>
      <c r="Y21" s="58"/>
      <c r="Z21" s="58"/>
      <c r="AA21" s="58"/>
      <c r="AB21" s="58">
        <f t="shared" si="13"/>
        <v>2</v>
      </c>
      <c r="AC21" s="58">
        <f t="shared" si="14"/>
        <v>0</v>
      </c>
      <c r="AD21" s="58">
        <f t="shared" si="15"/>
        <v>0</v>
      </c>
      <c r="AE21" s="58">
        <f t="shared" si="16"/>
        <v>0</v>
      </c>
      <c r="AF21" s="58">
        <f t="shared" si="17"/>
        <v>2</v>
      </c>
    </row>
    <row r="22" spans="1:32" s="59" customFormat="1" ht="22.5" customHeight="1" x14ac:dyDescent="0.25">
      <c r="A22" s="69"/>
      <c r="B22" s="55" t="s">
        <v>22</v>
      </c>
      <c r="C22" s="58">
        <f>COUNTIFS('6'!$E:$E,C$5,'6'!$D:$D,$B22,'6'!$AX:$AX,$A21)</f>
        <v>1</v>
      </c>
      <c r="D22" s="58">
        <f>COUNTIFS('6'!$E:$E,D$5,'6'!$D:$D,$B22,'6'!$AX:$AX,$A21)</f>
        <v>0</v>
      </c>
      <c r="E22" s="58">
        <f>COUNTIFS('6'!$E:$E,E$5,'6'!$D:$D,$B22,'6'!$AX:$AX,$A21)</f>
        <v>0</v>
      </c>
      <c r="F22" s="58">
        <f>COUNTIFS('6'!$E:$E,F$5,'6'!$D:$D,$B22,'6'!$AX:$AX,$A21)</f>
        <v>0</v>
      </c>
      <c r="G22" s="58">
        <f t="shared" si="6"/>
        <v>1</v>
      </c>
      <c r="H22" s="58">
        <f>COUNTIFS('7'!$E:$E,H$5,'7'!$D:$D,$B22,'7'!$AX:$AX,$A21)</f>
        <v>0</v>
      </c>
      <c r="I22" s="58">
        <f>COUNTIFS('7'!$E:$E,I$5,'7'!$D:$D,$B22,'7'!$AX:$AX,$A21)</f>
        <v>0</v>
      </c>
      <c r="J22" s="58">
        <f>COUNTIFS('7'!$E:$E,J$5,'7'!$D:$D,$B22,'7'!$AX:$AX,$A21)</f>
        <v>0</v>
      </c>
      <c r="K22" s="58">
        <f>COUNTIFS('7'!$E:$E,K$5,'7'!$D:$D,$B22,'7'!$AX:$AX,$A21)</f>
        <v>0</v>
      </c>
      <c r="L22" s="58">
        <f t="shared" si="8"/>
        <v>0</v>
      </c>
      <c r="M22" s="58">
        <f>COUNTIFS('8'!$E:$E,M$5,'8'!$D:$D,$B22,'8'!$AX:$AX,$A21)</f>
        <v>0</v>
      </c>
      <c r="N22" s="58">
        <f>COUNTIFS('8'!$E:$E,N$5,'8'!$D:$D,$B22,'8'!$AX:$AX,$A21)</f>
        <v>0</v>
      </c>
      <c r="O22" s="58">
        <f>COUNTIFS('8'!$E:$E,O$5,'8'!$D:$D,$B22,'8'!$AX:$AX,$A21)</f>
        <v>0</v>
      </c>
      <c r="P22" s="58">
        <f>COUNTIFS('8'!$E:$E,P$5,'8'!$D:$D,$B22,'8'!$AX:$AX,$A21)</f>
        <v>0</v>
      </c>
      <c r="Q22" s="58">
        <f t="shared" si="10"/>
        <v>0</v>
      </c>
      <c r="R22" s="58">
        <f>COUNTIFS('9'!$E:$E,R$5,'9'!$D:$D,$B22,'9'!$AX:$AX,$A21)</f>
        <v>0</v>
      </c>
      <c r="S22" s="58">
        <f>COUNTIFS('9'!$E:$E,S$5,'9'!$D:$D,$B22,'9'!$AX:$AX,$A21)</f>
        <v>0</v>
      </c>
      <c r="T22" s="58">
        <f>COUNTIFS('9'!$E:$E,T$5,'9'!$D:$D,$B22,'9'!$AX:$AX,$A21)</f>
        <v>0</v>
      </c>
      <c r="U22" s="58">
        <f>COUNTIFS('9'!$E:$E,U$5,'9'!$D:$D,$B22,'9'!$AX:$AX,$A21)</f>
        <v>0</v>
      </c>
      <c r="V22" s="58">
        <f t="shared" si="12"/>
        <v>0</v>
      </c>
      <c r="W22" s="58"/>
      <c r="X22" s="58"/>
      <c r="Y22" s="58"/>
      <c r="Z22" s="58"/>
      <c r="AA22" s="58"/>
      <c r="AB22" s="58">
        <f t="shared" si="13"/>
        <v>1</v>
      </c>
      <c r="AC22" s="58">
        <f t="shared" si="14"/>
        <v>0</v>
      </c>
      <c r="AD22" s="58">
        <f t="shared" si="15"/>
        <v>0</v>
      </c>
      <c r="AE22" s="58">
        <f t="shared" si="16"/>
        <v>0</v>
      </c>
      <c r="AF22" s="58">
        <f t="shared" si="17"/>
        <v>1</v>
      </c>
    </row>
    <row r="23" spans="1:32" s="59" customFormat="1" ht="22.5" customHeight="1" x14ac:dyDescent="0.25">
      <c r="A23" s="69"/>
      <c r="B23" s="55" t="s">
        <v>23</v>
      </c>
      <c r="C23" s="58">
        <f>SUM(C21:C22)</f>
        <v>2</v>
      </c>
      <c r="D23" s="58">
        <f t="shared" ref="D23:F23" si="38">SUM(D21:D22)</f>
        <v>0</v>
      </c>
      <c r="E23" s="58">
        <f t="shared" si="38"/>
        <v>0</v>
      </c>
      <c r="F23" s="58">
        <f t="shared" si="38"/>
        <v>0</v>
      </c>
      <c r="G23" s="58">
        <f t="shared" si="6"/>
        <v>2</v>
      </c>
      <c r="H23" s="58">
        <f>SUM(H21:H22)</f>
        <v>0</v>
      </c>
      <c r="I23" s="58">
        <f t="shared" ref="I23:K23" si="39">SUM(I21:I22)</f>
        <v>0</v>
      </c>
      <c r="J23" s="58">
        <f t="shared" si="39"/>
        <v>0</v>
      </c>
      <c r="K23" s="58">
        <f t="shared" si="39"/>
        <v>0</v>
      </c>
      <c r="L23" s="58">
        <f t="shared" si="8"/>
        <v>0</v>
      </c>
      <c r="M23" s="58">
        <f>SUM(M21:M22)</f>
        <v>0</v>
      </c>
      <c r="N23" s="58">
        <f t="shared" ref="N23:P23" si="40">SUM(N21:N22)</f>
        <v>0</v>
      </c>
      <c r="O23" s="58">
        <f t="shared" si="40"/>
        <v>0</v>
      </c>
      <c r="P23" s="58">
        <f t="shared" si="40"/>
        <v>0</v>
      </c>
      <c r="Q23" s="58">
        <f t="shared" si="10"/>
        <v>0</v>
      </c>
      <c r="R23" s="58">
        <f>SUM(R21:R22)</f>
        <v>1</v>
      </c>
      <c r="S23" s="58">
        <f t="shared" ref="S23:U23" si="41">SUM(S21:S22)</f>
        <v>0</v>
      </c>
      <c r="T23" s="58">
        <f t="shared" si="41"/>
        <v>0</v>
      </c>
      <c r="U23" s="58">
        <f t="shared" si="41"/>
        <v>0</v>
      </c>
      <c r="V23" s="58">
        <f t="shared" si="12"/>
        <v>1</v>
      </c>
      <c r="W23" s="58"/>
      <c r="X23" s="58"/>
      <c r="Y23" s="58"/>
      <c r="Z23" s="58"/>
      <c r="AA23" s="58"/>
      <c r="AB23" s="58">
        <f t="shared" ref="AB23" si="42">C23+H23+M23+R23+W23</f>
        <v>3</v>
      </c>
      <c r="AC23" s="58">
        <f t="shared" ref="AC23" si="43">D23+I23+N23+S23+X23</f>
        <v>0</v>
      </c>
      <c r="AD23" s="58">
        <f t="shared" ref="AD23" si="44">E23+J23+O23+T23+Y23</f>
        <v>0</v>
      </c>
      <c r="AE23" s="58">
        <f t="shared" ref="AE23" si="45">F23+K23+P23+U23+Z23</f>
        <v>0</v>
      </c>
      <c r="AF23" s="58">
        <f t="shared" si="17"/>
        <v>3</v>
      </c>
    </row>
  </sheetData>
  <mergeCells count="14">
    <mergeCell ref="A21:A23"/>
    <mergeCell ref="A6:A8"/>
    <mergeCell ref="A9:A11"/>
    <mergeCell ref="A12:A14"/>
    <mergeCell ref="A15:A17"/>
    <mergeCell ref="A18:A20"/>
    <mergeCell ref="AB4:AF4"/>
    <mergeCell ref="A1:AF1"/>
    <mergeCell ref="C4:G4"/>
    <mergeCell ref="H4:L4"/>
    <mergeCell ref="M4:Q4"/>
    <mergeCell ref="R4:V4"/>
    <mergeCell ref="W4:AA4"/>
    <mergeCell ref="Q3:T3"/>
  </mergeCells>
  <printOptions horizontalCentered="1" verticalCentered="1"/>
  <pageMargins left="0.7" right="0.7" top="0.75" bottom="0.75" header="0.3" footer="0.3"/>
  <pageSetup paperSize="5" orientation="landscape"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7"/>
  <sheetViews>
    <sheetView tabSelected="1" workbookViewId="0">
      <pane xSplit="5" ySplit="7" topLeftCell="H8" activePane="bottomRight" state="frozen"/>
      <selection activeCell="Z54" sqref="Z54"/>
      <selection pane="topRight" activeCell="Z54" sqref="Z54"/>
      <selection pane="bottomLeft" activeCell="Z54" sqref="Z54"/>
      <selection pane="bottomRight" activeCell="R11" sqref="R11"/>
    </sheetView>
  </sheetViews>
  <sheetFormatPr defaultRowHeight="18.75" customHeight="1" x14ac:dyDescent="0.25"/>
  <cols>
    <col min="1" max="1" width="5.7109375" style="18" bestFit="1" customWidth="1"/>
    <col min="2" max="2" width="7.85546875" style="18" customWidth="1"/>
    <col min="3" max="3" width="34.28515625" style="18" customWidth="1"/>
    <col min="4" max="4" width="3.5703125" style="18" customWidth="1"/>
    <col min="5" max="5" width="5" style="18" customWidth="1"/>
    <col min="6" max="7" width="10" style="18" customWidth="1"/>
    <col min="8" max="8" width="25" style="18" customWidth="1"/>
    <col min="9" max="22" width="4.28515625" style="18" customWidth="1"/>
    <col min="23" max="26" width="7.85546875" style="18" customWidth="1"/>
    <col min="27" max="50" width="4.28515625" style="18" customWidth="1"/>
    <col min="51" max="51" width="5.28515625" style="18" customWidth="1"/>
    <col min="52" max="52" width="5.5703125" style="23" customWidth="1"/>
    <col min="53" max="53" width="16.140625" style="18" customWidth="1"/>
    <col min="54" max="16384" width="9.140625" style="18"/>
  </cols>
  <sheetData>
    <row r="1" spans="1:53" s="6" customFormat="1" ht="30" customHeight="1" x14ac:dyDescent="0.25">
      <c r="A1" s="70" t="str">
        <f>UPPER(Data!C2)</f>
        <v>RAJIV VIDYA MISSION (SSA), E.G. DIST.</v>
      </c>
      <c r="B1" s="70"/>
      <c r="C1" s="70"/>
      <c r="D1" s="70"/>
      <c r="E1" s="70"/>
      <c r="F1" s="70"/>
      <c r="G1" s="70"/>
      <c r="H1" s="70"/>
      <c r="I1" s="70"/>
      <c r="J1" s="70"/>
      <c r="K1" s="70"/>
      <c r="L1" s="70"/>
      <c r="M1" s="70"/>
      <c r="N1" s="70"/>
      <c r="O1" s="70"/>
      <c r="P1" s="70"/>
      <c r="Q1" s="70"/>
      <c r="R1" s="70"/>
      <c r="S1" s="70"/>
      <c r="T1" s="70"/>
      <c r="U1" s="70"/>
      <c r="V1" s="70"/>
      <c r="W1" s="70" t="str">
        <f>UPPER(Data!C2)</f>
        <v>RAJIV VIDYA MISSION (SSA), E.G. DIST.</v>
      </c>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row>
    <row r="2" spans="1:53" s="7" customFormat="1" ht="18.75" customHeight="1" x14ac:dyDescent="0.25">
      <c r="A2" s="74" t="str">
        <f>UPPER(Data!C3)</f>
        <v>ANNUAL REPORT OF HIGH SCHOOLS</v>
      </c>
      <c r="B2" s="74"/>
      <c r="C2" s="74"/>
      <c r="D2" s="74"/>
      <c r="E2" s="74"/>
      <c r="F2" s="74"/>
      <c r="G2" s="74"/>
      <c r="H2" s="74"/>
      <c r="I2" s="74"/>
      <c r="J2" s="74"/>
      <c r="K2" s="74"/>
      <c r="L2" s="74"/>
      <c r="M2" s="74"/>
      <c r="N2" s="74"/>
      <c r="O2" s="74"/>
      <c r="P2" s="74"/>
      <c r="Q2" s="74"/>
      <c r="R2" s="74"/>
      <c r="S2" s="74"/>
      <c r="T2" s="74"/>
      <c r="U2" s="74"/>
      <c r="V2" s="74"/>
      <c r="W2" s="71" t="str">
        <f>UPPER(Data!C3)</f>
        <v>ANNUAL REPORT OF HIGH SCHOOLS</v>
      </c>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row>
    <row r="3" spans="1:53" s="8" customFormat="1" ht="18.75" customHeight="1" x14ac:dyDescent="0.25">
      <c r="A3" s="8" t="str">
        <f>"School Name: "&amp;Data!C4</f>
        <v>School Name: ZPP High School</v>
      </c>
      <c r="G3" s="9" t="s">
        <v>125</v>
      </c>
      <c r="H3" s="8">
        <f>Data!C8</f>
        <v>28144801009</v>
      </c>
      <c r="K3" s="9" t="s">
        <v>28</v>
      </c>
      <c r="L3" s="8">
        <v>6</v>
      </c>
      <c r="V3" s="9" t="s">
        <v>53</v>
      </c>
      <c r="W3" s="8" t="s">
        <v>378</v>
      </c>
      <c r="BA3" s="9" t="str">
        <f>"No. of working days : "&amp;Data!C9</f>
        <v>No. of working days : 218</v>
      </c>
    </row>
    <row r="4" spans="1:53" s="19" customFormat="1" ht="15" customHeight="1" x14ac:dyDescent="0.25">
      <c r="A4" s="72" t="s">
        <v>0</v>
      </c>
      <c r="B4" s="72" t="s">
        <v>1</v>
      </c>
      <c r="C4" s="72" t="s">
        <v>27</v>
      </c>
      <c r="D4" s="73" t="s">
        <v>123</v>
      </c>
      <c r="E4" s="76" t="s">
        <v>2</v>
      </c>
      <c r="F4" s="72" t="s">
        <v>3</v>
      </c>
      <c r="G4" s="72" t="s">
        <v>4</v>
      </c>
      <c r="H4" s="72" t="s">
        <v>5</v>
      </c>
      <c r="I4" s="72" t="s">
        <v>14</v>
      </c>
      <c r="J4" s="72"/>
      <c r="K4" s="72"/>
      <c r="L4" s="72"/>
      <c r="M4" s="72"/>
      <c r="N4" s="72"/>
      <c r="O4" s="72"/>
      <c r="P4" s="72" t="s">
        <v>15</v>
      </c>
      <c r="Q4" s="72"/>
      <c r="R4" s="72"/>
      <c r="S4" s="72"/>
      <c r="T4" s="72"/>
      <c r="U4" s="72"/>
      <c r="V4" s="72"/>
      <c r="W4" s="73" t="s">
        <v>16</v>
      </c>
      <c r="X4" s="73" t="s">
        <v>17</v>
      </c>
      <c r="Y4" s="73" t="s">
        <v>18</v>
      </c>
      <c r="Z4" s="73" t="s">
        <v>19</v>
      </c>
      <c r="AA4" s="72" t="s">
        <v>20</v>
      </c>
      <c r="AB4" s="72"/>
      <c r="AC4" s="72"/>
      <c r="AD4" s="72"/>
      <c r="AE4" s="72"/>
      <c r="AF4" s="72"/>
      <c r="AG4" s="72"/>
      <c r="AH4" s="72"/>
      <c r="AI4" s="72"/>
      <c r="AJ4" s="72"/>
      <c r="AK4" s="72"/>
      <c r="AL4" s="72"/>
      <c r="AM4" s="72"/>
      <c r="AN4" s="72"/>
      <c r="AO4" s="72" t="s">
        <v>16</v>
      </c>
      <c r="AP4" s="72"/>
      <c r="AQ4" s="72" t="s">
        <v>17</v>
      </c>
      <c r="AR4" s="72"/>
      <c r="AS4" s="72" t="s">
        <v>18</v>
      </c>
      <c r="AT4" s="72"/>
      <c r="AU4" s="72" t="s">
        <v>32</v>
      </c>
      <c r="AV4" s="72"/>
      <c r="AW4" s="72" t="s">
        <v>23</v>
      </c>
      <c r="AX4" s="72"/>
      <c r="AY4" s="73" t="s">
        <v>24</v>
      </c>
      <c r="AZ4" s="73" t="s">
        <v>31</v>
      </c>
      <c r="BA4" s="73" t="s">
        <v>26</v>
      </c>
    </row>
    <row r="5" spans="1:53" s="19" customFormat="1" ht="22.5" customHeight="1" x14ac:dyDescent="0.25">
      <c r="A5" s="72"/>
      <c r="B5" s="72"/>
      <c r="C5" s="72"/>
      <c r="D5" s="73"/>
      <c r="E5" s="77"/>
      <c r="F5" s="72"/>
      <c r="G5" s="72"/>
      <c r="H5" s="72"/>
      <c r="I5" s="73" t="s">
        <v>6</v>
      </c>
      <c r="J5" s="73" t="s">
        <v>7</v>
      </c>
      <c r="K5" s="73" t="s">
        <v>8</v>
      </c>
      <c r="L5" s="76" t="s">
        <v>9</v>
      </c>
      <c r="M5" s="72" t="s">
        <v>13</v>
      </c>
      <c r="N5" s="72"/>
      <c r="O5" s="73" t="s">
        <v>12</v>
      </c>
      <c r="P5" s="73" t="s">
        <v>6</v>
      </c>
      <c r="Q5" s="73" t="s">
        <v>7</v>
      </c>
      <c r="R5" s="73" t="s">
        <v>8</v>
      </c>
      <c r="S5" s="73" t="s">
        <v>9</v>
      </c>
      <c r="T5" s="72" t="s">
        <v>13</v>
      </c>
      <c r="U5" s="72"/>
      <c r="V5" s="73" t="s">
        <v>12</v>
      </c>
      <c r="W5" s="73"/>
      <c r="X5" s="73"/>
      <c r="Y5" s="73"/>
      <c r="Z5" s="73"/>
      <c r="AA5" s="72" t="s">
        <v>6</v>
      </c>
      <c r="AB5" s="72"/>
      <c r="AC5" s="72" t="s">
        <v>7</v>
      </c>
      <c r="AD5" s="72"/>
      <c r="AE5" s="72" t="s">
        <v>8</v>
      </c>
      <c r="AF5" s="72"/>
      <c r="AG5" s="72" t="s">
        <v>9</v>
      </c>
      <c r="AH5" s="72"/>
      <c r="AI5" s="72" t="s">
        <v>13</v>
      </c>
      <c r="AJ5" s="72"/>
      <c r="AK5" s="72"/>
      <c r="AL5" s="72"/>
      <c r="AM5" s="72" t="s">
        <v>12</v>
      </c>
      <c r="AN5" s="72"/>
      <c r="AO5" s="72"/>
      <c r="AP5" s="72"/>
      <c r="AQ5" s="72"/>
      <c r="AR5" s="72"/>
      <c r="AS5" s="72"/>
      <c r="AT5" s="72"/>
      <c r="AU5" s="72"/>
      <c r="AV5" s="72"/>
      <c r="AW5" s="72"/>
      <c r="AX5" s="72"/>
      <c r="AY5" s="73"/>
      <c r="AZ5" s="73" t="s">
        <v>25</v>
      </c>
      <c r="BA5" s="73"/>
    </row>
    <row r="6" spans="1:53" s="19" customFormat="1" ht="22.5" customHeight="1" x14ac:dyDescent="0.25">
      <c r="A6" s="72"/>
      <c r="B6" s="72"/>
      <c r="C6" s="72"/>
      <c r="D6" s="73"/>
      <c r="E6" s="77"/>
      <c r="F6" s="72"/>
      <c r="G6" s="72"/>
      <c r="H6" s="72"/>
      <c r="I6" s="73"/>
      <c r="J6" s="73"/>
      <c r="K6" s="73"/>
      <c r="L6" s="78"/>
      <c r="M6" s="25" t="s">
        <v>10</v>
      </c>
      <c r="N6" s="25" t="s">
        <v>11</v>
      </c>
      <c r="O6" s="73"/>
      <c r="P6" s="73"/>
      <c r="Q6" s="73"/>
      <c r="R6" s="73"/>
      <c r="S6" s="73"/>
      <c r="T6" s="20" t="s">
        <v>10</v>
      </c>
      <c r="U6" s="20" t="s">
        <v>11</v>
      </c>
      <c r="V6" s="73"/>
      <c r="W6" s="73"/>
      <c r="X6" s="73"/>
      <c r="Y6" s="73"/>
      <c r="Z6" s="73"/>
      <c r="AA6" s="21" t="s">
        <v>21</v>
      </c>
      <c r="AB6" s="21" t="s">
        <v>22</v>
      </c>
      <c r="AC6" s="21" t="s">
        <v>21</v>
      </c>
      <c r="AD6" s="21" t="s">
        <v>22</v>
      </c>
      <c r="AE6" s="21" t="s">
        <v>21</v>
      </c>
      <c r="AF6" s="21" t="s">
        <v>22</v>
      </c>
      <c r="AG6" s="21" t="s">
        <v>21</v>
      </c>
      <c r="AH6" s="21" t="s">
        <v>22</v>
      </c>
      <c r="AI6" s="21" t="s">
        <v>21</v>
      </c>
      <c r="AJ6" s="21" t="s">
        <v>22</v>
      </c>
      <c r="AK6" s="21" t="s">
        <v>21</v>
      </c>
      <c r="AL6" s="21" t="s">
        <v>22</v>
      </c>
      <c r="AM6" s="21" t="s">
        <v>21</v>
      </c>
      <c r="AN6" s="21" t="s">
        <v>22</v>
      </c>
      <c r="AO6" s="21" t="s">
        <v>21</v>
      </c>
      <c r="AP6" s="21" t="s">
        <v>22</v>
      </c>
      <c r="AQ6" s="21" t="s">
        <v>21</v>
      </c>
      <c r="AR6" s="21" t="s">
        <v>22</v>
      </c>
      <c r="AS6" s="21" t="s">
        <v>21</v>
      </c>
      <c r="AT6" s="21" t="s">
        <v>22</v>
      </c>
      <c r="AU6" s="21" t="s">
        <v>21</v>
      </c>
      <c r="AV6" s="21" t="s">
        <v>22</v>
      </c>
      <c r="AW6" s="21" t="s">
        <v>21</v>
      </c>
      <c r="AX6" s="21" t="s">
        <v>22</v>
      </c>
      <c r="AY6" s="73"/>
      <c r="AZ6" s="73"/>
      <c r="BA6" s="73"/>
    </row>
    <row r="7" spans="1:53" s="19" customFormat="1" ht="15" customHeight="1" x14ac:dyDescent="0.25">
      <c r="A7" s="72"/>
      <c r="B7" s="72"/>
      <c r="C7" s="72"/>
      <c r="D7" s="73"/>
      <c r="E7" s="78"/>
      <c r="F7" s="72"/>
      <c r="G7" s="72"/>
      <c r="H7" s="72"/>
      <c r="I7" s="21">
        <v>50</v>
      </c>
      <c r="J7" s="21">
        <v>50</v>
      </c>
      <c r="K7" s="21">
        <v>50</v>
      </c>
      <c r="L7" s="21">
        <v>50</v>
      </c>
      <c r="M7" s="32">
        <v>50</v>
      </c>
      <c r="N7" s="32">
        <v>0</v>
      </c>
      <c r="O7" s="21">
        <v>50</v>
      </c>
      <c r="P7" s="21">
        <v>50</v>
      </c>
      <c r="Q7" s="21">
        <v>50</v>
      </c>
      <c r="R7" s="21">
        <v>50</v>
      </c>
      <c r="S7" s="21">
        <v>50</v>
      </c>
      <c r="T7" s="32">
        <v>50</v>
      </c>
      <c r="U7" s="32">
        <v>0</v>
      </c>
      <c r="V7" s="21">
        <v>50</v>
      </c>
      <c r="W7" s="21">
        <v>100</v>
      </c>
      <c r="X7" s="21">
        <v>100</v>
      </c>
      <c r="Y7" s="21">
        <v>100</v>
      </c>
      <c r="Z7" s="21">
        <v>100</v>
      </c>
      <c r="AA7" s="72">
        <f>I7+P7</f>
        <v>100</v>
      </c>
      <c r="AB7" s="72"/>
      <c r="AC7" s="72">
        <f>J7+Q7</f>
        <v>100</v>
      </c>
      <c r="AD7" s="72"/>
      <c r="AE7" s="72">
        <f>K7+R7</f>
        <v>100</v>
      </c>
      <c r="AF7" s="72"/>
      <c r="AG7" s="72">
        <f>L7+S7</f>
        <v>100</v>
      </c>
      <c r="AH7" s="72"/>
      <c r="AI7" s="75">
        <f>M7+T7</f>
        <v>100</v>
      </c>
      <c r="AJ7" s="75"/>
      <c r="AK7" s="75">
        <f>N7+U7</f>
        <v>0</v>
      </c>
      <c r="AL7" s="75"/>
      <c r="AM7" s="72">
        <f>O7+V7</f>
        <v>100</v>
      </c>
      <c r="AN7" s="72"/>
      <c r="AO7" s="72">
        <f>W7</f>
        <v>100</v>
      </c>
      <c r="AP7" s="72"/>
      <c r="AQ7" s="72">
        <f>X7</f>
        <v>100</v>
      </c>
      <c r="AR7" s="72"/>
      <c r="AS7" s="72">
        <f>Y7</f>
        <v>100</v>
      </c>
      <c r="AT7" s="72"/>
      <c r="AU7" s="72">
        <f>Z7</f>
        <v>100</v>
      </c>
      <c r="AV7" s="72"/>
      <c r="AW7" s="72">
        <f>SUM(AA7:AV7)</f>
        <v>1000</v>
      </c>
      <c r="AX7" s="72"/>
      <c r="AY7" s="73"/>
      <c r="AZ7" s="73"/>
      <c r="BA7" s="73"/>
    </row>
    <row r="8" spans="1:53" s="15" customFormat="1" ht="16.5" customHeight="1" x14ac:dyDescent="0.25">
      <c r="A8" s="10">
        <v>1</v>
      </c>
      <c r="B8" s="10">
        <v>1142</v>
      </c>
      <c r="C8" s="11" t="s">
        <v>80</v>
      </c>
      <c r="D8" s="10" t="s">
        <v>37</v>
      </c>
      <c r="E8" s="12" t="s">
        <v>42</v>
      </c>
      <c r="F8" s="13">
        <v>41442</v>
      </c>
      <c r="G8" s="13">
        <v>37604</v>
      </c>
      <c r="H8" s="14" t="s">
        <v>54</v>
      </c>
      <c r="I8" s="10">
        <v>45</v>
      </c>
      <c r="J8" s="10">
        <v>48</v>
      </c>
      <c r="K8" s="10">
        <v>35</v>
      </c>
      <c r="L8" s="10">
        <v>35</v>
      </c>
      <c r="M8" s="10">
        <v>40</v>
      </c>
      <c r="N8" s="10"/>
      <c r="O8" s="10">
        <v>30</v>
      </c>
      <c r="P8" s="10">
        <v>31</v>
      </c>
      <c r="Q8" s="10">
        <v>32</v>
      </c>
      <c r="R8" s="10">
        <v>24</v>
      </c>
      <c r="S8" s="10">
        <v>18</v>
      </c>
      <c r="T8" s="10">
        <v>27</v>
      </c>
      <c r="U8" s="10"/>
      <c r="V8" s="10">
        <v>34</v>
      </c>
      <c r="W8" s="10">
        <v>77</v>
      </c>
      <c r="X8" s="10">
        <v>85</v>
      </c>
      <c r="Y8" s="10">
        <v>68</v>
      </c>
      <c r="Z8" s="10">
        <v>86</v>
      </c>
      <c r="AA8" s="22">
        <f>I8+P8</f>
        <v>76</v>
      </c>
      <c r="AB8" s="22" t="str">
        <f t="shared" ref="AB8:AB46" si="0">VLOOKUP(AA8/AA$7%,Gr,2)</f>
        <v>A</v>
      </c>
      <c r="AC8" s="22">
        <f>J8+Q8</f>
        <v>80</v>
      </c>
      <c r="AD8" s="22" t="str">
        <f t="shared" ref="AD8:AD46" si="1">VLOOKUP(AC8/AC$7%,Gr,2)</f>
        <v>A</v>
      </c>
      <c r="AE8" s="22">
        <f>K8+R8</f>
        <v>59</v>
      </c>
      <c r="AF8" s="22" t="str">
        <f t="shared" ref="AF8:AF46" si="2">VLOOKUP(AE8/AE$7%,Gr,2)</f>
        <v>B+</v>
      </c>
      <c r="AG8" s="22">
        <f>L8+S8</f>
        <v>53</v>
      </c>
      <c r="AH8" s="22" t="str">
        <f t="shared" ref="AH8:AH46" si="3">VLOOKUP(AG8/AG$7%,Gr,2)</f>
        <v>B+</v>
      </c>
      <c r="AI8" s="22">
        <f>M8+T8</f>
        <v>67</v>
      </c>
      <c r="AJ8" s="22" t="str">
        <f t="shared" ref="AJ8:AJ46" si="4">VLOOKUP(AI8/AI$7%,Gr,2)</f>
        <v>B+</v>
      </c>
      <c r="AK8" s="22" t="str">
        <f>IF($AK$7=0,"-",N8+U8)</f>
        <v>-</v>
      </c>
      <c r="AL8" s="22" t="str">
        <f t="shared" ref="AL8:AL46" si="5">IF(AK8="-","-",VLOOKUP(AK8/AK$7%,Gr,2))</f>
        <v>-</v>
      </c>
      <c r="AM8" s="22">
        <f>O8+V8</f>
        <v>64</v>
      </c>
      <c r="AN8" s="22" t="str">
        <f t="shared" ref="AN8:AN46" si="6">VLOOKUP(AM8/AM$7%,Gr,2)</f>
        <v>B+</v>
      </c>
      <c r="AO8" s="22">
        <f>W8</f>
        <v>77</v>
      </c>
      <c r="AP8" s="22" t="str">
        <f t="shared" ref="AP8:AP46" si="7">VLOOKUP(AO8/AO$7%,Gr,2)</f>
        <v>A</v>
      </c>
      <c r="AQ8" s="22">
        <f>X8</f>
        <v>85</v>
      </c>
      <c r="AR8" s="22" t="str">
        <f t="shared" ref="AR8:AR46" si="8">VLOOKUP(AQ8/AQ$7%,Gr,2)</f>
        <v>A</v>
      </c>
      <c r="AS8" s="22">
        <f>Y8</f>
        <v>68</v>
      </c>
      <c r="AT8" s="22" t="str">
        <f t="shared" ref="AT8:AT46" si="9">VLOOKUP(AS8/AS$7%,Gr,2)</f>
        <v>B+</v>
      </c>
      <c r="AU8" s="22">
        <f>Z8</f>
        <v>86</v>
      </c>
      <c r="AV8" s="22" t="str">
        <f t="shared" ref="AV8:AV46" si="10">VLOOKUP(AU8/AU$7%,Gr,2)</f>
        <v>A</v>
      </c>
      <c r="AW8" s="22">
        <f>AA8+AC8+AE8+AG8+AI8+AM8+AO8+AQ8+AS8+AU8</f>
        <v>715</v>
      </c>
      <c r="AX8" s="22" t="str">
        <f t="shared" ref="AX8:AX46" si="11">VLOOKUP(AW8/AW$7%,Gr,2)</f>
        <v>A</v>
      </c>
      <c r="AY8" s="10">
        <v>203</v>
      </c>
      <c r="AZ8" s="22">
        <f t="shared" ref="AZ8:AZ46" si="12">ROUND(AY8/NoW%,0)</f>
        <v>93</v>
      </c>
      <c r="BA8" s="33" t="str">
        <f>IF(AX8&lt;&gt;"C","Passed",IF(AZ8&gt;=60,"Promoted","Detained"))</f>
        <v>Passed</v>
      </c>
    </row>
    <row r="9" spans="1:53" s="15" customFormat="1" ht="16.5" customHeight="1" x14ac:dyDescent="0.25">
      <c r="A9" s="10">
        <v>2</v>
      </c>
      <c r="B9" s="10">
        <v>1128</v>
      </c>
      <c r="C9" s="11" t="s">
        <v>81</v>
      </c>
      <c r="D9" s="10" t="s">
        <v>37</v>
      </c>
      <c r="E9" s="12" t="s">
        <v>39</v>
      </c>
      <c r="F9" s="13">
        <v>41437</v>
      </c>
      <c r="G9" s="13">
        <v>37662</v>
      </c>
      <c r="H9" s="14" t="s">
        <v>75</v>
      </c>
      <c r="I9" s="10">
        <v>48</v>
      </c>
      <c r="J9" s="10">
        <v>46</v>
      </c>
      <c r="K9" s="10">
        <v>34</v>
      </c>
      <c r="L9" s="10">
        <v>34</v>
      </c>
      <c r="M9" s="10">
        <v>39</v>
      </c>
      <c r="N9" s="10"/>
      <c r="O9" s="10">
        <v>29</v>
      </c>
      <c r="P9" s="10">
        <v>38</v>
      </c>
      <c r="Q9" s="10">
        <v>29</v>
      </c>
      <c r="R9" s="10">
        <v>27</v>
      </c>
      <c r="S9" s="10">
        <v>20</v>
      </c>
      <c r="T9" s="10">
        <v>43</v>
      </c>
      <c r="U9" s="10"/>
      <c r="V9" s="10">
        <v>37</v>
      </c>
      <c r="W9" s="10">
        <v>77</v>
      </c>
      <c r="X9" s="10">
        <v>86</v>
      </c>
      <c r="Y9" s="10">
        <v>69</v>
      </c>
      <c r="Z9" s="10">
        <v>85</v>
      </c>
      <c r="AA9" s="22">
        <f t="shared" ref="AA9:AA16" si="13">I9+P9</f>
        <v>86</v>
      </c>
      <c r="AB9" s="22" t="str">
        <f t="shared" si="0"/>
        <v>A</v>
      </c>
      <c r="AC9" s="22">
        <f t="shared" ref="AC9:AC16" si="14">J9+Q9</f>
        <v>75</v>
      </c>
      <c r="AD9" s="22" t="str">
        <f t="shared" si="1"/>
        <v>A</v>
      </c>
      <c r="AE9" s="22">
        <f t="shared" ref="AE9:AE16" si="15">K9+R9</f>
        <v>61</v>
      </c>
      <c r="AF9" s="22" t="str">
        <f t="shared" si="2"/>
        <v>B+</v>
      </c>
      <c r="AG9" s="22">
        <f t="shared" ref="AG9:AG16" si="16">L9+S9</f>
        <v>54</v>
      </c>
      <c r="AH9" s="22" t="str">
        <f t="shared" si="3"/>
        <v>B+</v>
      </c>
      <c r="AI9" s="22">
        <f t="shared" ref="AI9:AI16" si="17">M9+T9</f>
        <v>82</v>
      </c>
      <c r="AJ9" s="22" t="str">
        <f t="shared" si="4"/>
        <v>A</v>
      </c>
      <c r="AK9" s="22" t="str">
        <f t="shared" ref="AK9:AK46" si="18">IF($AK$7=0,"-",N9+U9)</f>
        <v>-</v>
      </c>
      <c r="AL9" s="22" t="str">
        <f t="shared" si="5"/>
        <v>-</v>
      </c>
      <c r="AM9" s="22">
        <f t="shared" ref="AM9:AM16" si="19">O9+V9</f>
        <v>66</v>
      </c>
      <c r="AN9" s="22" t="str">
        <f t="shared" si="6"/>
        <v>B+</v>
      </c>
      <c r="AO9" s="22">
        <f t="shared" ref="AO9:AO16" si="20">W9</f>
        <v>77</v>
      </c>
      <c r="AP9" s="22" t="str">
        <f t="shared" si="7"/>
        <v>A</v>
      </c>
      <c r="AQ9" s="22">
        <f t="shared" ref="AQ9:AQ16" si="21">X9</f>
        <v>86</v>
      </c>
      <c r="AR9" s="22" t="str">
        <f t="shared" si="8"/>
        <v>A</v>
      </c>
      <c r="AS9" s="22">
        <f t="shared" ref="AS9:AS16" si="22">Y9</f>
        <v>69</v>
      </c>
      <c r="AT9" s="22" t="str">
        <f t="shared" si="9"/>
        <v>B+</v>
      </c>
      <c r="AU9" s="22">
        <f t="shared" ref="AU9:AU16" si="23">Z9</f>
        <v>85</v>
      </c>
      <c r="AV9" s="22" t="str">
        <f t="shared" si="10"/>
        <v>A</v>
      </c>
      <c r="AW9" s="22">
        <f t="shared" ref="AW9:AW46" si="24">AA9+AC9+AE9+AG9+AI9+AM9+AO9+AQ9+AS9+AU9</f>
        <v>741</v>
      </c>
      <c r="AX9" s="22" t="str">
        <f t="shared" si="11"/>
        <v>A</v>
      </c>
      <c r="AY9" s="10">
        <v>213</v>
      </c>
      <c r="AZ9" s="22">
        <f t="shared" si="12"/>
        <v>98</v>
      </c>
      <c r="BA9" s="33" t="str">
        <f t="shared" ref="BA9:BA46" si="25">IF(AX9&lt;&gt;"C","Passed",IF(AZ9&gt;=60,"Promoted","Detained"))</f>
        <v>Passed</v>
      </c>
    </row>
    <row r="10" spans="1:53" s="15" customFormat="1" ht="16.5" customHeight="1" x14ac:dyDescent="0.25">
      <c r="A10" s="10">
        <v>3</v>
      </c>
      <c r="B10" s="10">
        <v>1130</v>
      </c>
      <c r="C10" s="16" t="s">
        <v>82</v>
      </c>
      <c r="D10" s="10" t="s">
        <v>37</v>
      </c>
      <c r="E10" s="12" t="s">
        <v>41</v>
      </c>
      <c r="F10" s="13">
        <v>41436</v>
      </c>
      <c r="G10" s="13">
        <v>37694</v>
      </c>
      <c r="H10" s="14" t="s">
        <v>54</v>
      </c>
      <c r="I10" s="10">
        <v>20</v>
      </c>
      <c r="J10" s="10">
        <v>38</v>
      </c>
      <c r="K10" s="10">
        <v>22</v>
      </c>
      <c r="L10" s="10">
        <v>24</v>
      </c>
      <c r="M10" s="10">
        <v>29</v>
      </c>
      <c r="N10" s="10"/>
      <c r="O10" s="10">
        <v>24</v>
      </c>
      <c r="P10" s="10">
        <v>20</v>
      </c>
      <c r="Q10" s="10">
        <v>28</v>
      </c>
      <c r="R10" s="10">
        <v>24</v>
      </c>
      <c r="S10" s="10">
        <v>13</v>
      </c>
      <c r="T10" s="10">
        <v>15</v>
      </c>
      <c r="U10" s="10"/>
      <c r="V10" s="10">
        <v>28</v>
      </c>
      <c r="W10" s="10">
        <v>50</v>
      </c>
      <c r="X10" s="10">
        <v>56</v>
      </c>
      <c r="Y10" s="10">
        <v>45</v>
      </c>
      <c r="Z10" s="10">
        <v>57</v>
      </c>
      <c r="AA10" s="22">
        <f t="shared" si="13"/>
        <v>40</v>
      </c>
      <c r="AB10" s="22" t="str">
        <f t="shared" si="0"/>
        <v>C</v>
      </c>
      <c r="AC10" s="22">
        <f t="shared" si="14"/>
        <v>66</v>
      </c>
      <c r="AD10" s="22" t="str">
        <f t="shared" si="1"/>
        <v>B+</v>
      </c>
      <c r="AE10" s="22">
        <f t="shared" si="15"/>
        <v>46</v>
      </c>
      <c r="AF10" s="22" t="str">
        <f t="shared" si="2"/>
        <v>B</v>
      </c>
      <c r="AG10" s="22">
        <f t="shared" si="16"/>
        <v>37</v>
      </c>
      <c r="AH10" s="22" t="str">
        <f t="shared" si="3"/>
        <v>C</v>
      </c>
      <c r="AI10" s="22">
        <f t="shared" si="17"/>
        <v>44</v>
      </c>
      <c r="AJ10" s="22" t="str">
        <f t="shared" si="4"/>
        <v>B</v>
      </c>
      <c r="AK10" s="22" t="str">
        <f t="shared" si="18"/>
        <v>-</v>
      </c>
      <c r="AL10" s="22" t="str">
        <f t="shared" si="5"/>
        <v>-</v>
      </c>
      <c r="AM10" s="22">
        <f t="shared" si="19"/>
        <v>52</v>
      </c>
      <c r="AN10" s="22" t="str">
        <f t="shared" si="6"/>
        <v>B+</v>
      </c>
      <c r="AO10" s="22">
        <f t="shared" si="20"/>
        <v>50</v>
      </c>
      <c r="AP10" s="22" t="str">
        <f t="shared" si="7"/>
        <v>B</v>
      </c>
      <c r="AQ10" s="22">
        <f t="shared" si="21"/>
        <v>56</v>
      </c>
      <c r="AR10" s="22" t="str">
        <f t="shared" si="8"/>
        <v>B+</v>
      </c>
      <c r="AS10" s="22">
        <f t="shared" si="22"/>
        <v>45</v>
      </c>
      <c r="AT10" s="22" t="str">
        <f t="shared" si="9"/>
        <v>B</v>
      </c>
      <c r="AU10" s="22">
        <f t="shared" si="23"/>
        <v>57</v>
      </c>
      <c r="AV10" s="22" t="str">
        <f t="shared" si="10"/>
        <v>B+</v>
      </c>
      <c r="AW10" s="22">
        <f t="shared" si="24"/>
        <v>493</v>
      </c>
      <c r="AX10" s="22" t="str">
        <f t="shared" si="11"/>
        <v>B</v>
      </c>
      <c r="AY10" s="10">
        <v>193</v>
      </c>
      <c r="AZ10" s="22">
        <f t="shared" si="12"/>
        <v>89</v>
      </c>
      <c r="BA10" s="33" t="str">
        <f t="shared" si="25"/>
        <v>Passed</v>
      </c>
    </row>
    <row r="11" spans="1:53" s="15" customFormat="1" ht="16.5" customHeight="1" x14ac:dyDescent="0.25">
      <c r="A11" s="10">
        <v>4</v>
      </c>
      <c r="B11" s="10">
        <v>1140</v>
      </c>
      <c r="C11" s="11" t="s">
        <v>83</v>
      </c>
      <c r="D11" s="10" t="s">
        <v>37</v>
      </c>
      <c r="E11" s="12" t="s">
        <v>41</v>
      </c>
      <c r="F11" s="13">
        <v>41439</v>
      </c>
      <c r="G11" s="13">
        <v>37610</v>
      </c>
      <c r="H11" s="14" t="s">
        <v>55</v>
      </c>
      <c r="I11" s="10">
        <v>45</v>
      </c>
      <c r="J11" s="10">
        <v>48</v>
      </c>
      <c r="K11" s="10">
        <v>39</v>
      </c>
      <c r="L11" s="10">
        <v>41</v>
      </c>
      <c r="M11" s="10">
        <v>46</v>
      </c>
      <c r="N11" s="10"/>
      <c r="O11" s="10">
        <v>30</v>
      </c>
      <c r="P11" s="10">
        <v>34</v>
      </c>
      <c r="Q11" s="10">
        <v>42</v>
      </c>
      <c r="R11" s="10">
        <v>37</v>
      </c>
      <c r="S11" s="10">
        <v>31</v>
      </c>
      <c r="T11" s="10">
        <v>43</v>
      </c>
      <c r="U11" s="10"/>
      <c r="V11" s="10">
        <v>39</v>
      </c>
      <c r="W11" s="10">
        <v>81</v>
      </c>
      <c r="X11" s="10">
        <v>90</v>
      </c>
      <c r="Y11" s="10">
        <v>72</v>
      </c>
      <c r="Z11" s="10">
        <v>89</v>
      </c>
      <c r="AA11" s="22">
        <f t="shared" si="13"/>
        <v>79</v>
      </c>
      <c r="AB11" s="22" t="str">
        <f t="shared" si="0"/>
        <v>A</v>
      </c>
      <c r="AC11" s="22">
        <f t="shared" si="14"/>
        <v>90</v>
      </c>
      <c r="AD11" s="22" t="str">
        <f t="shared" si="1"/>
        <v>A</v>
      </c>
      <c r="AE11" s="22">
        <f t="shared" si="15"/>
        <v>76</v>
      </c>
      <c r="AF11" s="22" t="str">
        <f t="shared" si="2"/>
        <v>A</v>
      </c>
      <c r="AG11" s="22">
        <f t="shared" si="16"/>
        <v>72</v>
      </c>
      <c r="AH11" s="22" t="str">
        <f t="shared" si="3"/>
        <v>A</v>
      </c>
      <c r="AI11" s="22">
        <f t="shared" si="17"/>
        <v>89</v>
      </c>
      <c r="AJ11" s="22" t="str">
        <f t="shared" si="4"/>
        <v>A</v>
      </c>
      <c r="AK11" s="22" t="str">
        <f t="shared" si="18"/>
        <v>-</v>
      </c>
      <c r="AL11" s="22" t="str">
        <f t="shared" si="5"/>
        <v>-</v>
      </c>
      <c r="AM11" s="22">
        <f t="shared" si="19"/>
        <v>69</v>
      </c>
      <c r="AN11" s="22" t="str">
        <f t="shared" si="6"/>
        <v>B+</v>
      </c>
      <c r="AO11" s="22">
        <f t="shared" si="20"/>
        <v>81</v>
      </c>
      <c r="AP11" s="22" t="str">
        <f t="shared" si="7"/>
        <v>A</v>
      </c>
      <c r="AQ11" s="22">
        <f t="shared" si="21"/>
        <v>90</v>
      </c>
      <c r="AR11" s="22" t="str">
        <f t="shared" si="8"/>
        <v>A</v>
      </c>
      <c r="AS11" s="22">
        <f t="shared" si="22"/>
        <v>72</v>
      </c>
      <c r="AT11" s="22" t="str">
        <f t="shared" si="9"/>
        <v>A</v>
      </c>
      <c r="AU11" s="22">
        <f t="shared" si="23"/>
        <v>89</v>
      </c>
      <c r="AV11" s="22" t="str">
        <f t="shared" si="10"/>
        <v>A</v>
      </c>
      <c r="AW11" s="22">
        <f t="shared" si="24"/>
        <v>807</v>
      </c>
      <c r="AX11" s="22" t="str">
        <f t="shared" si="11"/>
        <v>A</v>
      </c>
      <c r="AY11" s="10">
        <v>211</v>
      </c>
      <c r="AZ11" s="22">
        <f t="shared" si="12"/>
        <v>97</v>
      </c>
      <c r="BA11" s="33" t="str">
        <f t="shared" si="25"/>
        <v>Passed</v>
      </c>
    </row>
    <row r="12" spans="1:53" s="15" customFormat="1" ht="16.5" customHeight="1" x14ac:dyDescent="0.25">
      <c r="A12" s="10">
        <v>5</v>
      </c>
      <c r="B12" s="10">
        <v>1169</v>
      </c>
      <c r="C12" s="11" t="s">
        <v>84</v>
      </c>
      <c r="D12" s="10" t="s">
        <v>37</v>
      </c>
      <c r="E12" s="12" t="s">
        <v>41</v>
      </c>
      <c r="F12" s="13">
        <v>41452</v>
      </c>
      <c r="G12" s="13">
        <v>37042</v>
      </c>
      <c r="H12" s="14" t="s">
        <v>56</v>
      </c>
      <c r="I12" s="10">
        <v>21</v>
      </c>
      <c r="J12" s="10">
        <v>37</v>
      </c>
      <c r="K12" s="10">
        <v>39</v>
      </c>
      <c r="L12" s="10">
        <v>23</v>
      </c>
      <c r="M12" s="10">
        <v>26</v>
      </c>
      <c r="N12" s="10"/>
      <c r="O12" s="10">
        <v>28</v>
      </c>
      <c r="P12" s="10">
        <v>11</v>
      </c>
      <c r="Q12" s="10">
        <v>25</v>
      </c>
      <c r="R12" s="10">
        <v>29</v>
      </c>
      <c r="S12" s="10">
        <v>7</v>
      </c>
      <c r="T12" s="10">
        <v>4</v>
      </c>
      <c r="U12" s="10"/>
      <c r="V12" s="10">
        <v>23</v>
      </c>
      <c r="W12" s="10">
        <v>59</v>
      </c>
      <c r="X12" s="10">
        <v>65</v>
      </c>
      <c r="Y12" s="10">
        <v>52</v>
      </c>
      <c r="Z12" s="10">
        <v>66</v>
      </c>
      <c r="AA12" s="22">
        <f t="shared" si="13"/>
        <v>32</v>
      </c>
      <c r="AB12" s="22" t="str">
        <f t="shared" si="0"/>
        <v>C</v>
      </c>
      <c r="AC12" s="22">
        <f t="shared" si="14"/>
        <v>62</v>
      </c>
      <c r="AD12" s="22" t="str">
        <f t="shared" si="1"/>
        <v>B+</v>
      </c>
      <c r="AE12" s="22">
        <f t="shared" si="15"/>
        <v>68</v>
      </c>
      <c r="AF12" s="22" t="str">
        <f t="shared" si="2"/>
        <v>B+</v>
      </c>
      <c r="AG12" s="22">
        <f t="shared" si="16"/>
        <v>30</v>
      </c>
      <c r="AH12" s="22" t="str">
        <f t="shared" si="3"/>
        <v>C</v>
      </c>
      <c r="AI12" s="22">
        <f t="shared" si="17"/>
        <v>30</v>
      </c>
      <c r="AJ12" s="22" t="str">
        <f t="shared" si="4"/>
        <v>C</v>
      </c>
      <c r="AK12" s="22" t="str">
        <f t="shared" si="18"/>
        <v>-</v>
      </c>
      <c r="AL12" s="22" t="str">
        <f t="shared" si="5"/>
        <v>-</v>
      </c>
      <c r="AM12" s="22">
        <f t="shared" si="19"/>
        <v>51</v>
      </c>
      <c r="AN12" s="22" t="str">
        <f t="shared" si="6"/>
        <v>B+</v>
      </c>
      <c r="AO12" s="22">
        <f t="shared" si="20"/>
        <v>59</v>
      </c>
      <c r="AP12" s="22" t="str">
        <f t="shared" si="7"/>
        <v>B+</v>
      </c>
      <c r="AQ12" s="22">
        <f t="shared" si="21"/>
        <v>65</v>
      </c>
      <c r="AR12" s="22" t="str">
        <f t="shared" si="8"/>
        <v>B+</v>
      </c>
      <c r="AS12" s="22">
        <f t="shared" si="22"/>
        <v>52</v>
      </c>
      <c r="AT12" s="22" t="str">
        <f t="shared" si="9"/>
        <v>B+</v>
      </c>
      <c r="AU12" s="22">
        <f t="shared" si="23"/>
        <v>66</v>
      </c>
      <c r="AV12" s="22" t="str">
        <f t="shared" si="10"/>
        <v>B+</v>
      </c>
      <c r="AW12" s="22">
        <f t="shared" si="24"/>
        <v>515</v>
      </c>
      <c r="AX12" s="22" t="str">
        <f t="shared" si="11"/>
        <v>B+</v>
      </c>
      <c r="AY12" s="10">
        <v>172</v>
      </c>
      <c r="AZ12" s="22">
        <f t="shared" si="12"/>
        <v>79</v>
      </c>
      <c r="BA12" s="33" t="str">
        <f t="shared" si="25"/>
        <v>Passed</v>
      </c>
    </row>
    <row r="13" spans="1:53" s="15" customFormat="1" ht="16.5" customHeight="1" x14ac:dyDescent="0.25">
      <c r="A13" s="10">
        <v>6</v>
      </c>
      <c r="B13" s="10">
        <v>1129</v>
      </c>
      <c r="C13" s="11" t="s">
        <v>85</v>
      </c>
      <c r="D13" s="10" t="s">
        <v>37</v>
      </c>
      <c r="E13" s="12" t="s">
        <v>39</v>
      </c>
      <c r="F13" s="13">
        <v>41437</v>
      </c>
      <c r="G13" s="13">
        <v>37814</v>
      </c>
      <c r="H13" s="14" t="s">
        <v>57</v>
      </c>
      <c r="I13" s="10">
        <v>43</v>
      </c>
      <c r="J13" s="10">
        <v>47</v>
      </c>
      <c r="K13" s="10">
        <v>39</v>
      </c>
      <c r="L13" s="10">
        <v>39</v>
      </c>
      <c r="M13" s="10">
        <v>31</v>
      </c>
      <c r="N13" s="10"/>
      <c r="O13" s="10">
        <v>38</v>
      </c>
      <c r="P13" s="10">
        <v>31</v>
      </c>
      <c r="Q13" s="10">
        <v>37</v>
      </c>
      <c r="R13" s="10">
        <v>40</v>
      </c>
      <c r="S13" s="10">
        <v>24</v>
      </c>
      <c r="T13" s="10">
        <v>34</v>
      </c>
      <c r="U13" s="10"/>
      <c r="V13" s="10">
        <v>37</v>
      </c>
      <c r="W13" s="10">
        <v>68</v>
      </c>
      <c r="X13" s="10">
        <v>75</v>
      </c>
      <c r="Y13" s="10">
        <v>60</v>
      </c>
      <c r="Z13" s="10">
        <v>74</v>
      </c>
      <c r="AA13" s="22">
        <f t="shared" si="13"/>
        <v>74</v>
      </c>
      <c r="AB13" s="22" t="str">
        <f t="shared" si="0"/>
        <v>A</v>
      </c>
      <c r="AC13" s="22">
        <f t="shared" si="14"/>
        <v>84</v>
      </c>
      <c r="AD13" s="22" t="str">
        <f t="shared" si="1"/>
        <v>A</v>
      </c>
      <c r="AE13" s="22">
        <f t="shared" si="15"/>
        <v>79</v>
      </c>
      <c r="AF13" s="22" t="str">
        <f t="shared" si="2"/>
        <v>A</v>
      </c>
      <c r="AG13" s="22">
        <f t="shared" si="16"/>
        <v>63</v>
      </c>
      <c r="AH13" s="22" t="str">
        <f t="shared" si="3"/>
        <v>B+</v>
      </c>
      <c r="AI13" s="22">
        <f t="shared" si="17"/>
        <v>65</v>
      </c>
      <c r="AJ13" s="22" t="str">
        <f t="shared" si="4"/>
        <v>B+</v>
      </c>
      <c r="AK13" s="22" t="str">
        <f t="shared" si="18"/>
        <v>-</v>
      </c>
      <c r="AL13" s="22" t="str">
        <f t="shared" si="5"/>
        <v>-</v>
      </c>
      <c r="AM13" s="22">
        <f t="shared" si="19"/>
        <v>75</v>
      </c>
      <c r="AN13" s="22" t="str">
        <f t="shared" si="6"/>
        <v>A</v>
      </c>
      <c r="AO13" s="22">
        <f t="shared" si="20"/>
        <v>68</v>
      </c>
      <c r="AP13" s="22" t="str">
        <f t="shared" si="7"/>
        <v>B+</v>
      </c>
      <c r="AQ13" s="22">
        <f t="shared" si="21"/>
        <v>75</v>
      </c>
      <c r="AR13" s="22" t="str">
        <f t="shared" si="8"/>
        <v>A</v>
      </c>
      <c r="AS13" s="22">
        <f t="shared" si="22"/>
        <v>60</v>
      </c>
      <c r="AT13" s="22" t="str">
        <f t="shared" si="9"/>
        <v>B+</v>
      </c>
      <c r="AU13" s="22">
        <f t="shared" si="23"/>
        <v>74</v>
      </c>
      <c r="AV13" s="22" t="str">
        <f t="shared" si="10"/>
        <v>A</v>
      </c>
      <c r="AW13" s="22">
        <f t="shared" si="24"/>
        <v>717</v>
      </c>
      <c r="AX13" s="22" t="str">
        <f t="shared" si="11"/>
        <v>A</v>
      </c>
      <c r="AY13" s="10">
        <v>214</v>
      </c>
      <c r="AZ13" s="22">
        <f t="shared" si="12"/>
        <v>98</v>
      </c>
      <c r="BA13" s="33" t="str">
        <f t="shared" si="25"/>
        <v>Passed</v>
      </c>
    </row>
    <row r="14" spans="1:53" s="15" customFormat="1" ht="16.5" customHeight="1" x14ac:dyDescent="0.25">
      <c r="A14" s="10">
        <v>7</v>
      </c>
      <c r="B14" s="10">
        <v>1168</v>
      </c>
      <c r="C14" s="11" t="s">
        <v>86</v>
      </c>
      <c r="D14" s="10" t="s">
        <v>37</v>
      </c>
      <c r="E14" s="12" t="s">
        <v>39</v>
      </c>
      <c r="F14" s="13">
        <v>41451</v>
      </c>
      <c r="G14" s="13">
        <v>37861</v>
      </c>
      <c r="H14" s="14" t="s">
        <v>58</v>
      </c>
      <c r="I14" s="10">
        <v>45</v>
      </c>
      <c r="J14" s="10">
        <v>37</v>
      </c>
      <c r="K14" s="10">
        <v>31</v>
      </c>
      <c r="L14" s="10">
        <v>33</v>
      </c>
      <c r="M14" s="10">
        <v>34</v>
      </c>
      <c r="N14" s="10"/>
      <c r="O14" s="10">
        <v>27</v>
      </c>
      <c r="P14" s="10">
        <v>31</v>
      </c>
      <c r="Q14" s="10">
        <v>28</v>
      </c>
      <c r="R14" s="10">
        <v>25</v>
      </c>
      <c r="S14" s="10">
        <v>15</v>
      </c>
      <c r="T14" s="10">
        <v>18</v>
      </c>
      <c r="U14" s="10"/>
      <c r="V14" s="10">
        <v>29</v>
      </c>
      <c r="W14" s="10">
        <v>70</v>
      </c>
      <c r="X14" s="10">
        <v>78</v>
      </c>
      <c r="Y14" s="10">
        <v>62</v>
      </c>
      <c r="Z14" s="10">
        <v>79</v>
      </c>
      <c r="AA14" s="22">
        <f t="shared" si="13"/>
        <v>76</v>
      </c>
      <c r="AB14" s="22" t="str">
        <f t="shared" si="0"/>
        <v>A</v>
      </c>
      <c r="AC14" s="22">
        <f t="shared" si="14"/>
        <v>65</v>
      </c>
      <c r="AD14" s="22" t="str">
        <f t="shared" si="1"/>
        <v>B+</v>
      </c>
      <c r="AE14" s="22">
        <f t="shared" si="15"/>
        <v>56</v>
      </c>
      <c r="AF14" s="22" t="str">
        <f t="shared" si="2"/>
        <v>B+</v>
      </c>
      <c r="AG14" s="22">
        <f t="shared" si="16"/>
        <v>48</v>
      </c>
      <c r="AH14" s="22" t="str">
        <f t="shared" si="3"/>
        <v>B</v>
      </c>
      <c r="AI14" s="22">
        <f t="shared" si="17"/>
        <v>52</v>
      </c>
      <c r="AJ14" s="22" t="str">
        <f t="shared" si="4"/>
        <v>B+</v>
      </c>
      <c r="AK14" s="22" t="str">
        <f t="shared" si="18"/>
        <v>-</v>
      </c>
      <c r="AL14" s="22" t="str">
        <f t="shared" si="5"/>
        <v>-</v>
      </c>
      <c r="AM14" s="22">
        <f t="shared" si="19"/>
        <v>56</v>
      </c>
      <c r="AN14" s="22" t="str">
        <f t="shared" si="6"/>
        <v>B+</v>
      </c>
      <c r="AO14" s="22">
        <f t="shared" si="20"/>
        <v>70</v>
      </c>
      <c r="AP14" s="22" t="str">
        <f t="shared" si="7"/>
        <v>B+</v>
      </c>
      <c r="AQ14" s="22">
        <f t="shared" si="21"/>
        <v>78</v>
      </c>
      <c r="AR14" s="22" t="str">
        <f t="shared" si="8"/>
        <v>A</v>
      </c>
      <c r="AS14" s="22">
        <f t="shared" si="22"/>
        <v>62</v>
      </c>
      <c r="AT14" s="22" t="str">
        <f t="shared" si="9"/>
        <v>B+</v>
      </c>
      <c r="AU14" s="22">
        <f t="shared" si="23"/>
        <v>79</v>
      </c>
      <c r="AV14" s="22" t="str">
        <f t="shared" si="10"/>
        <v>A</v>
      </c>
      <c r="AW14" s="22">
        <f t="shared" si="24"/>
        <v>642</v>
      </c>
      <c r="AX14" s="22" t="str">
        <f t="shared" si="11"/>
        <v>B+</v>
      </c>
      <c r="AY14" s="10">
        <v>201</v>
      </c>
      <c r="AZ14" s="22">
        <f t="shared" si="12"/>
        <v>92</v>
      </c>
      <c r="BA14" s="33" t="str">
        <f t="shared" si="25"/>
        <v>Passed</v>
      </c>
    </row>
    <row r="15" spans="1:53" s="15" customFormat="1" ht="16.5" customHeight="1" x14ac:dyDescent="0.25">
      <c r="A15" s="10">
        <v>8</v>
      </c>
      <c r="B15" s="10">
        <v>1166</v>
      </c>
      <c r="C15" s="11" t="s">
        <v>87</v>
      </c>
      <c r="D15" s="10" t="s">
        <v>37</v>
      </c>
      <c r="E15" s="12" t="s">
        <v>39</v>
      </c>
      <c r="F15" s="13">
        <v>41447</v>
      </c>
      <c r="G15" s="13">
        <v>36706</v>
      </c>
      <c r="H15" s="14" t="s">
        <v>59</v>
      </c>
      <c r="I15" s="10">
        <v>10</v>
      </c>
      <c r="J15" s="10">
        <v>10</v>
      </c>
      <c r="K15" s="10">
        <v>10</v>
      </c>
      <c r="L15" s="10">
        <v>27</v>
      </c>
      <c r="M15" s="10">
        <v>0</v>
      </c>
      <c r="N15" s="10"/>
      <c r="O15" s="10">
        <v>29</v>
      </c>
      <c r="P15" s="10">
        <v>5</v>
      </c>
      <c r="Q15" s="10">
        <v>0</v>
      </c>
      <c r="R15" s="10">
        <v>5</v>
      </c>
      <c r="S15" s="10">
        <v>0</v>
      </c>
      <c r="T15" s="10">
        <v>0</v>
      </c>
      <c r="U15" s="10"/>
      <c r="V15" s="10">
        <v>5</v>
      </c>
      <c r="W15" s="10">
        <v>36</v>
      </c>
      <c r="X15" s="10">
        <v>40</v>
      </c>
      <c r="Y15" s="10">
        <v>32</v>
      </c>
      <c r="Z15" s="10">
        <v>39</v>
      </c>
      <c r="AA15" s="22">
        <f t="shared" si="13"/>
        <v>15</v>
      </c>
      <c r="AB15" s="22" t="str">
        <f t="shared" si="0"/>
        <v>C</v>
      </c>
      <c r="AC15" s="22">
        <f t="shared" si="14"/>
        <v>10</v>
      </c>
      <c r="AD15" s="22" t="str">
        <f t="shared" si="1"/>
        <v>C</v>
      </c>
      <c r="AE15" s="22">
        <f t="shared" si="15"/>
        <v>15</v>
      </c>
      <c r="AF15" s="22" t="str">
        <f t="shared" si="2"/>
        <v>C</v>
      </c>
      <c r="AG15" s="22">
        <f t="shared" si="16"/>
        <v>27</v>
      </c>
      <c r="AH15" s="22" t="str">
        <f t="shared" si="3"/>
        <v>C</v>
      </c>
      <c r="AI15" s="22">
        <f t="shared" si="17"/>
        <v>0</v>
      </c>
      <c r="AJ15" s="22" t="str">
        <f t="shared" si="4"/>
        <v>C</v>
      </c>
      <c r="AK15" s="22" t="str">
        <f t="shared" si="18"/>
        <v>-</v>
      </c>
      <c r="AL15" s="22" t="str">
        <f t="shared" si="5"/>
        <v>-</v>
      </c>
      <c r="AM15" s="22">
        <f t="shared" si="19"/>
        <v>34</v>
      </c>
      <c r="AN15" s="22" t="str">
        <f t="shared" si="6"/>
        <v>C</v>
      </c>
      <c r="AO15" s="22">
        <f t="shared" si="20"/>
        <v>36</v>
      </c>
      <c r="AP15" s="22" t="str">
        <f t="shared" si="7"/>
        <v>C</v>
      </c>
      <c r="AQ15" s="22">
        <f t="shared" si="21"/>
        <v>40</v>
      </c>
      <c r="AR15" s="22" t="str">
        <f t="shared" si="8"/>
        <v>C</v>
      </c>
      <c r="AS15" s="22">
        <f t="shared" si="22"/>
        <v>32</v>
      </c>
      <c r="AT15" s="22" t="str">
        <f t="shared" si="9"/>
        <v>C</v>
      </c>
      <c r="AU15" s="22">
        <f t="shared" si="23"/>
        <v>39</v>
      </c>
      <c r="AV15" s="22" t="str">
        <f t="shared" si="10"/>
        <v>C</v>
      </c>
      <c r="AW15" s="22">
        <f t="shared" si="24"/>
        <v>248</v>
      </c>
      <c r="AX15" s="22" t="str">
        <f t="shared" si="11"/>
        <v>C</v>
      </c>
      <c r="AY15" s="10">
        <v>130</v>
      </c>
      <c r="AZ15" s="22">
        <f t="shared" si="12"/>
        <v>60</v>
      </c>
      <c r="BA15" s="33" t="str">
        <f t="shared" si="25"/>
        <v>Promoted</v>
      </c>
    </row>
    <row r="16" spans="1:53" s="15" customFormat="1" ht="16.5" customHeight="1" x14ac:dyDescent="0.25">
      <c r="A16" s="10">
        <v>9</v>
      </c>
      <c r="B16" s="10">
        <v>1143</v>
      </c>
      <c r="C16" s="11" t="s">
        <v>88</v>
      </c>
      <c r="D16" s="10" t="s">
        <v>37</v>
      </c>
      <c r="E16" s="12" t="s">
        <v>42</v>
      </c>
      <c r="F16" s="13">
        <v>41442</v>
      </c>
      <c r="G16" s="13">
        <v>37783</v>
      </c>
      <c r="H16" s="14" t="s">
        <v>58</v>
      </c>
      <c r="I16" s="10">
        <v>25</v>
      </c>
      <c r="J16" s="10">
        <v>44</v>
      </c>
      <c r="K16" s="10">
        <v>39</v>
      </c>
      <c r="L16" s="10">
        <v>32</v>
      </c>
      <c r="M16" s="10">
        <v>36</v>
      </c>
      <c r="N16" s="10"/>
      <c r="O16" s="10">
        <v>32</v>
      </c>
      <c r="P16" s="10">
        <v>26</v>
      </c>
      <c r="Q16" s="10">
        <v>27</v>
      </c>
      <c r="R16" s="10">
        <v>26</v>
      </c>
      <c r="S16" s="10">
        <v>13</v>
      </c>
      <c r="T16" s="10">
        <v>24</v>
      </c>
      <c r="U16" s="10"/>
      <c r="V16" s="10">
        <v>28</v>
      </c>
      <c r="W16" s="10">
        <v>77</v>
      </c>
      <c r="X16" s="10">
        <v>85</v>
      </c>
      <c r="Y16" s="10">
        <v>68</v>
      </c>
      <c r="Z16" s="10">
        <v>86</v>
      </c>
      <c r="AA16" s="22">
        <f t="shared" si="13"/>
        <v>51</v>
      </c>
      <c r="AB16" s="22" t="str">
        <f t="shared" si="0"/>
        <v>B+</v>
      </c>
      <c r="AC16" s="22">
        <f t="shared" si="14"/>
        <v>71</v>
      </c>
      <c r="AD16" s="22" t="str">
        <f t="shared" si="1"/>
        <v>A</v>
      </c>
      <c r="AE16" s="22">
        <f t="shared" si="15"/>
        <v>65</v>
      </c>
      <c r="AF16" s="22" t="str">
        <f t="shared" si="2"/>
        <v>B+</v>
      </c>
      <c r="AG16" s="22">
        <f t="shared" si="16"/>
        <v>45</v>
      </c>
      <c r="AH16" s="22" t="str">
        <f t="shared" si="3"/>
        <v>B</v>
      </c>
      <c r="AI16" s="22">
        <f t="shared" si="17"/>
        <v>60</v>
      </c>
      <c r="AJ16" s="22" t="str">
        <f t="shared" si="4"/>
        <v>B+</v>
      </c>
      <c r="AK16" s="22" t="str">
        <f t="shared" si="18"/>
        <v>-</v>
      </c>
      <c r="AL16" s="22" t="str">
        <f t="shared" si="5"/>
        <v>-</v>
      </c>
      <c r="AM16" s="22">
        <f t="shared" si="19"/>
        <v>60</v>
      </c>
      <c r="AN16" s="22" t="str">
        <f t="shared" si="6"/>
        <v>B+</v>
      </c>
      <c r="AO16" s="22">
        <f t="shared" si="20"/>
        <v>77</v>
      </c>
      <c r="AP16" s="22" t="str">
        <f t="shared" si="7"/>
        <v>A</v>
      </c>
      <c r="AQ16" s="22">
        <f t="shared" si="21"/>
        <v>85</v>
      </c>
      <c r="AR16" s="22" t="str">
        <f t="shared" si="8"/>
        <v>A</v>
      </c>
      <c r="AS16" s="22">
        <f t="shared" si="22"/>
        <v>68</v>
      </c>
      <c r="AT16" s="22" t="str">
        <f t="shared" si="9"/>
        <v>B+</v>
      </c>
      <c r="AU16" s="22">
        <f t="shared" si="23"/>
        <v>86</v>
      </c>
      <c r="AV16" s="22" t="str">
        <f t="shared" si="10"/>
        <v>A</v>
      </c>
      <c r="AW16" s="22">
        <f t="shared" si="24"/>
        <v>668</v>
      </c>
      <c r="AX16" s="22" t="str">
        <f t="shared" si="11"/>
        <v>B+</v>
      </c>
      <c r="AY16" s="10">
        <v>195</v>
      </c>
      <c r="AZ16" s="22">
        <f t="shared" si="12"/>
        <v>89</v>
      </c>
      <c r="BA16" s="33" t="str">
        <f t="shared" si="25"/>
        <v>Passed</v>
      </c>
    </row>
    <row r="17" spans="1:53" s="15" customFormat="1" ht="16.5" customHeight="1" x14ac:dyDescent="0.25">
      <c r="A17" s="10">
        <v>10</v>
      </c>
      <c r="B17" s="10">
        <v>1162</v>
      </c>
      <c r="C17" s="11" t="s">
        <v>89</v>
      </c>
      <c r="D17" s="10" t="s">
        <v>37</v>
      </c>
      <c r="E17" s="12" t="s">
        <v>39</v>
      </c>
      <c r="F17" s="13">
        <v>41445</v>
      </c>
      <c r="G17" s="13">
        <v>37771</v>
      </c>
      <c r="H17" s="14" t="s">
        <v>60</v>
      </c>
      <c r="I17" s="10">
        <v>45</v>
      </c>
      <c r="J17" s="10">
        <v>47</v>
      </c>
      <c r="K17" s="10">
        <v>33</v>
      </c>
      <c r="L17" s="10">
        <v>37</v>
      </c>
      <c r="M17" s="10">
        <v>40</v>
      </c>
      <c r="N17" s="10"/>
      <c r="O17" s="10">
        <v>29</v>
      </c>
      <c r="P17" s="10">
        <v>30</v>
      </c>
      <c r="Q17" s="10">
        <v>35</v>
      </c>
      <c r="R17" s="10">
        <v>43</v>
      </c>
      <c r="S17" s="10">
        <v>22</v>
      </c>
      <c r="T17" s="10">
        <v>29</v>
      </c>
      <c r="U17" s="10"/>
      <c r="V17" s="10">
        <v>31</v>
      </c>
      <c r="W17" s="10">
        <v>77</v>
      </c>
      <c r="X17" s="10">
        <v>85</v>
      </c>
      <c r="Y17" s="10">
        <v>68</v>
      </c>
      <c r="Z17" s="10">
        <v>84</v>
      </c>
      <c r="AA17" s="22">
        <f t="shared" ref="AA17:AA46" si="26">I17+P17</f>
        <v>75</v>
      </c>
      <c r="AB17" s="22" t="str">
        <f t="shared" si="0"/>
        <v>A</v>
      </c>
      <c r="AC17" s="22">
        <f t="shared" ref="AC17:AC46" si="27">J17+Q17</f>
        <v>82</v>
      </c>
      <c r="AD17" s="22" t="str">
        <f t="shared" si="1"/>
        <v>A</v>
      </c>
      <c r="AE17" s="22">
        <f t="shared" ref="AE17:AE46" si="28">K17+R17</f>
        <v>76</v>
      </c>
      <c r="AF17" s="22" t="str">
        <f t="shared" si="2"/>
        <v>A</v>
      </c>
      <c r="AG17" s="22">
        <f t="shared" ref="AG17:AG46" si="29">L17+S17</f>
        <v>59</v>
      </c>
      <c r="AH17" s="22" t="str">
        <f t="shared" si="3"/>
        <v>B+</v>
      </c>
      <c r="AI17" s="22">
        <f t="shared" ref="AI17:AI46" si="30">M17+T17</f>
        <v>69</v>
      </c>
      <c r="AJ17" s="22" t="str">
        <f t="shared" si="4"/>
        <v>B+</v>
      </c>
      <c r="AK17" s="22" t="str">
        <f t="shared" si="18"/>
        <v>-</v>
      </c>
      <c r="AL17" s="22" t="str">
        <f t="shared" si="5"/>
        <v>-</v>
      </c>
      <c r="AM17" s="22">
        <f t="shared" ref="AM17:AM46" si="31">O17+V17</f>
        <v>60</v>
      </c>
      <c r="AN17" s="22" t="str">
        <f t="shared" si="6"/>
        <v>B+</v>
      </c>
      <c r="AO17" s="22">
        <f t="shared" ref="AO17:AO46" si="32">W17</f>
        <v>77</v>
      </c>
      <c r="AP17" s="22" t="str">
        <f t="shared" si="7"/>
        <v>A</v>
      </c>
      <c r="AQ17" s="22">
        <f t="shared" ref="AQ17:AQ46" si="33">X17</f>
        <v>85</v>
      </c>
      <c r="AR17" s="22" t="str">
        <f t="shared" si="8"/>
        <v>A</v>
      </c>
      <c r="AS17" s="22">
        <f t="shared" ref="AS17:AS46" si="34">Y17</f>
        <v>68</v>
      </c>
      <c r="AT17" s="22" t="str">
        <f t="shared" si="9"/>
        <v>B+</v>
      </c>
      <c r="AU17" s="22">
        <f t="shared" ref="AU17:AU46" si="35">Z17</f>
        <v>84</v>
      </c>
      <c r="AV17" s="22" t="str">
        <f t="shared" si="10"/>
        <v>A</v>
      </c>
      <c r="AW17" s="22">
        <f t="shared" si="24"/>
        <v>735</v>
      </c>
      <c r="AX17" s="22" t="str">
        <f t="shared" si="11"/>
        <v>A</v>
      </c>
      <c r="AY17" s="10">
        <v>192</v>
      </c>
      <c r="AZ17" s="22">
        <f t="shared" si="12"/>
        <v>88</v>
      </c>
      <c r="BA17" s="33" t="str">
        <f t="shared" si="25"/>
        <v>Passed</v>
      </c>
    </row>
    <row r="18" spans="1:53" s="15" customFormat="1" ht="16.5" customHeight="1" x14ac:dyDescent="0.25">
      <c r="A18" s="10">
        <v>11</v>
      </c>
      <c r="B18" s="10">
        <v>1159</v>
      </c>
      <c r="C18" s="11" t="s">
        <v>90</v>
      </c>
      <c r="D18" s="10" t="s">
        <v>37</v>
      </c>
      <c r="E18" s="12" t="s">
        <v>41</v>
      </c>
      <c r="F18" s="13">
        <v>41444</v>
      </c>
      <c r="G18" s="13">
        <v>37729</v>
      </c>
      <c r="H18" s="14" t="s">
        <v>61</v>
      </c>
      <c r="I18" s="10">
        <v>45</v>
      </c>
      <c r="J18" s="10">
        <v>44</v>
      </c>
      <c r="K18" s="10">
        <v>36</v>
      </c>
      <c r="L18" s="10">
        <v>35</v>
      </c>
      <c r="M18" s="10">
        <v>31</v>
      </c>
      <c r="N18" s="10"/>
      <c r="O18" s="10">
        <v>36</v>
      </c>
      <c r="P18" s="10">
        <v>36</v>
      </c>
      <c r="Q18" s="10">
        <v>33</v>
      </c>
      <c r="R18" s="10">
        <v>17</v>
      </c>
      <c r="S18" s="10">
        <v>20</v>
      </c>
      <c r="T18" s="10">
        <v>30</v>
      </c>
      <c r="U18" s="10"/>
      <c r="V18" s="10">
        <v>30</v>
      </c>
      <c r="W18" s="10">
        <v>68</v>
      </c>
      <c r="X18" s="10">
        <v>75</v>
      </c>
      <c r="Y18" s="10">
        <v>60</v>
      </c>
      <c r="Z18" s="10">
        <v>76</v>
      </c>
      <c r="AA18" s="22">
        <f t="shared" si="26"/>
        <v>81</v>
      </c>
      <c r="AB18" s="22" t="str">
        <f t="shared" si="0"/>
        <v>A</v>
      </c>
      <c r="AC18" s="22">
        <f t="shared" si="27"/>
        <v>77</v>
      </c>
      <c r="AD18" s="22" t="str">
        <f t="shared" si="1"/>
        <v>A</v>
      </c>
      <c r="AE18" s="22">
        <f t="shared" si="28"/>
        <v>53</v>
      </c>
      <c r="AF18" s="22" t="str">
        <f t="shared" si="2"/>
        <v>B+</v>
      </c>
      <c r="AG18" s="22">
        <f t="shared" si="29"/>
        <v>55</v>
      </c>
      <c r="AH18" s="22" t="str">
        <f t="shared" si="3"/>
        <v>B+</v>
      </c>
      <c r="AI18" s="22">
        <f t="shared" si="30"/>
        <v>61</v>
      </c>
      <c r="AJ18" s="22" t="str">
        <f t="shared" si="4"/>
        <v>B+</v>
      </c>
      <c r="AK18" s="22" t="str">
        <f t="shared" si="18"/>
        <v>-</v>
      </c>
      <c r="AL18" s="22" t="str">
        <f t="shared" si="5"/>
        <v>-</v>
      </c>
      <c r="AM18" s="22">
        <f t="shared" si="31"/>
        <v>66</v>
      </c>
      <c r="AN18" s="22" t="str">
        <f t="shared" si="6"/>
        <v>B+</v>
      </c>
      <c r="AO18" s="22">
        <f t="shared" si="32"/>
        <v>68</v>
      </c>
      <c r="AP18" s="22" t="str">
        <f t="shared" si="7"/>
        <v>B+</v>
      </c>
      <c r="AQ18" s="22">
        <f t="shared" si="33"/>
        <v>75</v>
      </c>
      <c r="AR18" s="22" t="str">
        <f t="shared" si="8"/>
        <v>A</v>
      </c>
      <c r="AS18" s="22">
        <f t="shared" si="34"/>
        <v>60</v>
      </c>
      <c r="AT18" s="22" t="str">
        <f t="shared" si="9"/>
        <v>B+</v>
      </c>
      <c r="AU18" s="22">
        <f t="shared" si="35"/>
        <v>76</v>
      </c>
      <c r="AV18" s="22" t="str">
        <f t="shared" si="10"/>
        <v>A</v>
      </c>
      <c r="AW18" s="22">
        <f t="shared" si="24"/>
        <v>672</v>
      </c>
      <c r="AX18" s="22" t="str">
        <f t="shared" si="11"/>
        <v>B+</v>
      </c>
      <c r="AY18" s="10">
        <v>189</v>
      </c>
      <c r="AZ18" s="22">
        <f t="shared" si="12"/>
        <v>87</v>
      </c>
      <c r="BA18" s="33" t="str">
        <f t="shared" si="25"/>
        <v>Passed</v>
      </c>
    </row>
    <row r="19" spans="1:53" s="15" customFormat="1" ht="16.5" customHeight="1" x14ac:dyDescent="0.25">
      <c r="A19" s="10">
        <v>12</v>
      </c>
      <c r="B19" s="10">
        <v>1154</v>
      </c>
      <c r="C19" s="11" t="s">
        <v>91</v>
      </c>
      <c r="D19" s="10" t="s">
        <v>37</v>
      </c>
      <c r="E19" s="12" t="s">
        <v>42</v>
      </c>
      <c r="F19" s="13">
        <v>41444</v>
      </c>
      <c r="G19" s="13">
        <v>37692</v>
      </c>
      <c r="H19" s="14" t="s">
        <v>58</v>
      </c>
      <c r="I19" s="10">
        <v>48</v>
      </c>
      <c r="J19" s="10">
        <v>41</v>
      </c>
      <c r="K19" s="10">
        <v>33</v>
      </c>
      <c r="L19" s="10">
        <v>28</v>
      </c>
      <c r="M19" s="10">
        <v>31</v>
      </c>
      <c r="N19" s="10"/>
      <c r="O19" s="10">
        <v>29</v>
      </c>
      <c r="P19" s="10">
        <v>31</v>
      </c>
      <c r="Q19" s="10">
        <v>36</v>
      </c>
      <c r="R19" s="10">
        <v>43</v>
      </c>
      <c r="S19" s="10">
        <v>27</v>
      </c>
      <c r="T19" s="10">
        <v>25</v>
      </c>
      <c r="U19" s="10"/>
      <c r="V19" s="10">
        <v>31</v>
      </c>
      <c r="W19" s="10">
        <v>76</v>
      </c>
      <c r="X19" s="10">
        <v>84</v>
      </c>
      <c r="Y19" s="10">
        <v>67</v>
      </c>
      <c r="Z19" s="10">
        <v>83</v>
      </c>
      <c r="AA19" s="22">
        <f t="shared" si="26"/>
        <v>79</v>
      </c>
      <c r="AB19" s="22" t="str">
        <f t="shared" si="0"/>
        <v>A</v>
      </c>
      <c r="AC19" s="22">
        <f t="shared" si="27"/>
        <v>77</v>
      </c>
      <c r="AD19" s="22" t="str">
        <f t="shared" si="1"/>
        <v>A</v>
      </c>
      <c r="AE19" s="22">
        <f t="shared" si="28"/>
        <v>76</v>
      </c>
      <c r="AF19" s="22" t="str">
        <f t="shared" si="2"/>
        <v>A</v>
      </c>
      <c r="AG19" s="22">
        <f t="shared" si="29"/>
        <v>55</v>
      </c>
      <c r="AH19" s="22" t="str">
        <f t="shared" si="3"/>
        <v>B+</v>
      </c>
      <c r="AI19" s="22">
        <f t="shared" si="30"/>
        <v>56</v>
      </c>
      <c r="AJ19" s="22" t="str">
        <f t="shared" si="4"/>
        <v>B+</v>
      </c>
      <c r="AK19" s="22" t="str">
        <f t="shared" si="18"/>
        <v>-</v>
      </c>
      <c r="AL19" s="22" t="str">
        <f t="shared" si="5"/>
        <v>-</v>
      </c>
      <c r="AM19" s="22">
        <f t="shared" si="31"/>
        <v>60</v>
      </c>
      <c r="AN19" s="22" t="str">
        <f t="shared" si="6"/>
        <v>B+</v>
      </c>
      <c r="AO19" s="22">
        <f t="shared" si="32"/>
        <v>76</v>
      </c>
      <c r="AP19" s="22" t="str">
        <f t="shared" si="7"/>
        <v>A</v>
      </c>
      <c r="AQ19" s="22">
        <f t="shared" si="33"/>
        <v>84</v>
      </c>
      <c r="AR19" s="22" t="str">
        <f t="shared" si="8"/>
        <v>A</v>
      </c>
      <c r="AS19" s="22">
        <f t="shared" si="34"/>
        <v>67</v>
      </c>
      <c r="AT19" s="22" t="str">
        <f t="shared" si="9"/>
        <v>B+</v>
      </c>
      <c r="AU19" s="22">
        <f t="shared" si="35"/>
        <v>83</v>
      </c>
      <c r="AV19" s="22" t="str">
        <f t="shared" si="10"/>
        <v>A</v>
      </c>
      <c r="AW19" s="22">
        <f t="shared" si="24"/>
        <v>713</v>
      </c>
      <c r="AX19" s="22" t="str">
        <f t="shared" si="11"/>
        <v>A</v>
      </c>
      <c r="AY19" s="10">
        <v>206</v>
      </c>
      <c r="AZ19" s="22">
        <f t="shared" si="12"/>
        <v>94</v>
      </c>
      <c r="BA19" s="33" t="str">
        <f t="shared" si="25"/>
        <v>Passed</v>
      </c>
    </row>
    <row r="20" spans="1:53" s="15" customFormat="1" ht="16.5" customHeight="1" x14ac:dyDescent="0.25">
      <c r="A20" s="10">
        <v>13</v>
      </c>
      <c r="B20" s="10">
        <v>1165</v>
      </c>
      <c r="C20" s="11" t="s">
        <v>92</v>
      </c>
      <c r="D20" s="10" t="s">
        <v>37</v>
      </c>
      <c r="E20" s="12" t="s">
        <v>42</v>
      </c>
      <c r="F20" s="13">
        <v>41446</v>
      </c>
      <c r="G20" s="13">
        <v>36892</v>
      </c>
      <c r="H20" s="14" t="s">
        <v>62</v>
      </c>
      <c r="I20" s="10">
        <v>18</v>
      </c>
      <c r="J20" s="10">
        <v>32</v>
      </c>
      <c r="K20" s="10">
        <v>34</v>
      </c>
      <c r="L20" s="10">
        <v>27</v>
      </c>
      <c r="M20" s="10">
        <v>23</v>
      </c>
      <c r="N20" s="10"/>
      <c r="O20" s="10">
        <v>15</v>
      </c>
      <c r="P20" s="10">
        <v>20</v>
      </c>
      <c r="Q20" s="10">
        <v>17</v>
      </c>
      <c r="R20" s="10">
        <v>13</v>
      </c>
      <c r="S20" s="10">
        <v>17</v>
      </c>
      <c r="T20" s="10">
        <v>12</v>
      </c>
      <c r="U20" s="10"/>
      <c r="V20" s="10">
        <v>23</v>
      </c>
      <c r="W20" s="10">
        <v>58</v>
      </c>
      <c r="X20" s="10">
        <v>64</v>
      </c>
      <c r="Y20" s="10">
        <v>51</v>
      </c>
      <c r="Z20" s="10">
        <v>65</v>
      </c>
      <c r="AA20" s="22">
        <f t="shared" si="26"/>
        <v>38</v>
      </c>
      <c r="AB20" s="22" t="str">
        <f t="shared" si="0"/>
        <v>C</v>
      </c>
      <c r="AC20" s="22">
        <f t="shared" si="27"/>
        <v>49</v>
      </c>
      <c r="AD20" s="22" t="str">
        <f t="shared" si="1"/>
        <v>B</v>
      </c>
      <c r="AE20" s="22">
        <f t="shared" si="28"/>
        <v>47</v>
      </c>
      <c r="AF20" s="22" t="str">
        <f t="shared" si="2"/>
        <v>B</v>
      </c>
      <c r="AG20" s="22">
        <f t="shared" si="29"/>
        <v>44</v>
      </c>
      <c r="AH20" s="22" t="str">
        <f t="shared" si="3"/>
        <v>B</v>
      </c>
      <c r="AI20" s="22">
        <f t="shared" si="30"/>
        <v>35</v>
      </c>
      <c r="AJ20" s="22" t="str">
        <f t="shared" si="4"/>
        <v>C</v>
      </c>
      <c r="AK20" s="22" t="str">
        <f t="shared" si="18"/>
        <v>-</v>
      </c>
      <c r="AL20" s="22" t="str">
        <f t="shared" si="5"/>
        <v>-</v>
      </c>
      <c r="AM20" s="22">
        <f t="shared" si="31"/>
        <v>38</v>
      </c>
      <c r="AN20" s="22" t="str">
        <f t="shared" si="6"/>
        <v>C</v>
      </c>
      <c r="AO20" s="22">
        <f t="shared" si="32"/>
        <v>58</v>
      </c>
      <c r="AP20" s="22" t="str">
        <f t="shared" si="7"/>
        <v>B+</v>
      </c>
      <c r="AQ20" s="22">
        <f t="shared" si="33"/>
        <v>64</v>
      </c>
      <c r="AR20" s="22" t="str">
        <f t="shared" si="8"/>
        <v>B+</v>
      </c>
      <c r="AS20" s="22">
        <f t="shared" si="34"/>
        <v>51</v>
      </c>
      <c r="AT20" s="22" t="str">
        <f t="shared" si="9"/>
        <v>B+</v>
      </c>
      <c r="AU20" s="22">
        <f t="shared" si="35"/>
        <v>65</v>
      </c>
      <c r="AV20" s="22" t="str">
        <f t="shared" si="10"/>
        <v>B+</v>
      </c>
      <c r="AW20" s="22">
        <f t="shared" si="24"/>
        <v>489</v>
      </c>
      <c r="AX20" s="22" t="str">
        <f t="shared" si="11"/>
        <v>B</v>
      </c>
      <c r="AY20" s="10">
        <v>200</v>
      </c>
      <c r="AZ20" s="22">
        <f t="shared" si="12"/>
        <v>92</v>
      </c>
      <c r="BA20" s="33" t="str">
        <f t="shared" si="25"/>
        <v>Passed</v>
      </c>
    </row>
    <row r="21" spans="1:53" s="15" customFormat="1" ht="16.5" customHeight="1" x14ac:dyDescent="0.25">
      <c r="A21" s="10">
        <v>14</v>
      </c>
      <c r="B21" s="10">
        <v>1137</v>
      </c>
      <c r="C21" s="11" t="s">
        <v>93</v>
      </c>
      <c r="D21" s="10" t="s">
        <v>37</v>
      </c>
      <c r="E21" s="12" t="s">
        <v>42</v>
      </c>
      <c r="F21" s="13">
        <v>41438</v>
      </c>
      <c r="G21" s="13">
        <v>37862</v>
      </c>
      <c r="H21" s="14" t="s">
        <v>119</v>
      </c>
      <c r="I21" s="10">
        <v>18</v>
      </c>
      <c r="J21" s="10">
        <v>44</v>
      </c>
      <c r="K21" s="10">
        <v>25</v>
      </c>
      <c r="L21" s="10">
        <v>28</v>
      </c>
      <c r="M21" s="10">
        <v>31</v>
      </c>
      <c r="N21" s="10"/>
      <c r="O21" s="10">
        <v>23</v>
      </c>
      <c r="P21" s="10">
        <v>23</v>
      </c>
      <c r="Q21" s="10">
        <v>35</v>
      </c>
      <c r="R21" s="10">
        <v>26</v>
      </c>
      <c r="S21" s="10">
        <v>27</v>
      </c>
      <c r="T21" s="10">
        <v>23</v>
      </c>
      <c r="U21" s="10"/>
      <c r="V21" s="10">
        <v>31</v>
      </c>
      <c r="W21" s="10">
        <v>61</v>
      </c>
      <c r="X21" s="10">
        <v>68</v>
      </c>
      <c r="Y21" s="10">
        <v>54</v>
      </c>
      <c r="Z21" s="10">
        <v>67</v>
      </c>
      <c r="AA21" s="22">
        <f t="shared" si="26"/>
        <v>41</v>
      </c>
      <c r="AB21" s="22" t="str">
        <f t="shared" si="0"/>
        <v>B</v>
      </c>
      <c r="AC21" s="22">
        <f t="shared" si="27"/>
        <v>79</v>
      </c>
      <c r="AD21" s="22" t="str">
        <f t="shared" si="1"/>
        <v>A</v>
      </c>
      <c r="AE21" s="22">
        <f t="shared" si="28"/>
        <v>51</v>
      </c>
      <c r="AF21" s="22" t="str">
        <f t="shared" si="2"/>
        <v>B+</v>
      </c>
      <c r="AG21" s="22">
        <f t="shared" si="29"/>
        <v>55</v>
      </c>
      <c r="AH21" s="22" t="str">
        <f t="shared" si="3"/>
        <v>B+</v>
      </c>
      <c r="AI21" s="22">
        <f t="shared" si="30"/>
        <v>54</v>
      </c>
      <c r="AJ21" s="22" t="str">
        <f t="shared" si="4"/>
        <v>B+</v>
      </c>
      <c r="AK21" s="22" t="str">
        <f t="shared" si="18"/>
        <v>-</v>
      </c>
      <c r="AL21" s="22" t="str">
        <f t="shared" si="5"/>
        <v>-</v>
      </c>
      <c r="AM21" s="22">
        <f t="shared" si="31"/>
        <v>54</v>
      </c>
      <c r="AN21" s="22" t="str">
        <f t="shared" si="6"/>
        <v>B+</v>
      </c>
      <c r="AO21" s="22">
        <f t="shared" si="32"/>
        <v>61</v>
      </c>
      <c r="AP21" s="22" t="str">
        <f t="shared" si="7"/>
        <v>B+</v>
      </c>
      <c r="AQ21" s="22">
        <f t="shared" si="33"/>
        <v>68</v>
      </c>
      <c r="AR21" s="22" t="str">
        <f t="shared" si="8"/>
        <v>B+</v>
      </c>
      <c r="AS21" s="22">
        <f t="shared" si="34"/>
        <v>54</v>
      </c>
      <c r="AT21" s="22" t="str">
        <f t="shared" si="9"/>
        <v>B+</v>
      </c>
      <c r="AU21" s="22">
        <f t="shared" si="35"/>
        <v>67</v>
      </c>
      <c r="AV21" s="22" t="str">
        <f t="shared" si="10"/>
        <v>B+</v>
      </c>
      <c r="AW21" s="22">
        <f t="shared" si="24"/>
        <v>584</v>
      </c>
      <c r="AX21" s="22" t="str">
        <f t="shared" si="11"/>
        <v>B+</v>
      </c>
      <c r="AY21" s="10">
        <v>207</v>
      </c>
      <c r="AZ21" s="22">
        <f t="shared" si="12"/>
        <v>95</v>
      </c>
      <c r="BA21" s="33" t="str">
        <f t="shared" si="25"/>
        <v>Passed</v>
      </c>
    </row>
    <row r="22" spans="1:53" s="15" customFormat="1" ht="16.5" customHeight="1" x14ac:dyDescent="0.25">
      <c r="A22" s="10">
        <v>15</v>
      </c>
      <c r="B22" s="10">
        <v>1146</v>
      </c>
      <c r="C22" s="11" t="s">
        <v>94</v>
      </c>
      <c r="D22" s="10" t="s">
        <v>37</v>
      </c>
      <c r="E22" s="12" t="s">
        <v>42</v>
      </c>
      <c r="F22" s="13">
        <v>41443</v>
      </c>
      <c r="G22" s="13">
        <v>37473</v>
      </c>
      <c r="H22" s="14" t="s">
        <v>61</v>
      </c>
      <c r="I22" s="10">
        <v>27</v>
      </c>
      <c r="J22" s="10">
        <v>37</v>
      </c>
      <c r="K22" s="10">
        <v>29</v>
      </c>
      <c r="L22" s="10">
        <v>27</v>
      </c>
      <c r="M22" s="10">
        <v>32</v>
      </c>
      <c r="N22" s="10"/>
      <c r="O22" s="10">
        <v>30</v>
      </c>
      <c r="P22" s="10">
        <v>20</v>
      </c>
      <c r="Q22" s="10">
        <v>24</v>
      </c>
      <c r="R22" s="10">
        <v>34</v>
      </c>
      <c r="S22" s="10">
        <v>20</v>
      </c>
      <c r="T22" s="10">
        <v>18</v>
      </c>
      <c r="U22" s="10"/>
      <c r="V22" s="10">
        <v>29</v>
      </c>
      <c r="W22" s="10">
        <v>77</v>
      </c>
      <c r="X22" s="10">
        <v>85</v>
      </c>
      <c r="Y22" s="10">
        <v>68</v>
      </c>
      <c r="Z22" s="10">
        <v>86</v>
      </c>
      <c r="AA22" s="22">
        <f t="shared" si="26"/>
        <v>47</v>
      </c>
      <c r="AB22" s="22" t="str">
        <f t="shared" si="0"/>
        <v>B</v>
      </c>
      <c r="AC22" s="22">
        <f t="shared" si="27"/>
        <v>61</v>
      </c>
      <c r="AD22" s="22" t="str">
        <f t="shared" si="1"/>
        <v>B+</v>
      </c>
      <c r="AE22" s="22">
        <f t="shared" si="28"/>
        <v>63</v>
      </c>
      <c r="AF22" s="22" t="str">
        <f t="shared" si="2"/>
        <v>B+</v>
      </c>
      <c r="AG22" s="22">
        <f t="shared" si="29"/>
        <v>47</v>
      </c>
      <c r="AH22" s="22" t="str">
        <f t="shared" si="3"/>
        <v>B</v>
      </c>
      <c r="AI22" s="22">
        <f t="shared" si="30"/>
        <v>50</v>
      </c>
      <c r="AJ22" s="22" t="str">
        <f t="shared" si="4"/>
        <v>B</v>
      </c>
      <c r="AK22" s="22" t="str">
        <f t="shared" si="18"/>
        <v>-</v>
      </c>
      <c r="AL22" s="22" t="str">
        <f t="shared" si="5"/>
        <v>-</v>
      </c>
      <c r="AM22" s="22">
        <f t="shared" si="31"/>
        <v>59</v>
      </c>
      <c r="AN22" s="22" t="str">
        <f t="shared" si="6"/>
        <v>B+</v>
      </c>
      <c r="AO22" s="22">
        <f t="shared" si="32"/>
        <v>77</v>
      </c>
      <c r="AP22" s="22" t="str">
        <f t="shared" si="7"/>
        <v>A</v>
      </c>
      <c r="AQ22" s="22">
        <f t="shared" si="33"/>
        <v>85</v>
      </c>
      <c r="AR22" s="22" t="str">
        <f t="shared" si="8"/>
        <v>A</v>
      </c>
      <c r="AS22" s="22">
        <f t="shared" si="34"/>
        <v>68</v>
      </c>
      <c r="AT22" s="22" t="str">
        <f t="shared" si="9"/>
        <v>B+</v>
      </c>
      <c r="AU22" s="22">
        <f t="shared" si="35"/>
        <v>86</v>
      </c>
      <c r="AV22" s="22" t="str">
        <f t="shared" si="10"/>
        <v>A</v>
      </c>
      <c r="AW22" s="22">
        <f t="shared" si="24"/>
        <v>643</v>
      </c>
      <c r="AX22" s="22" t="str">
        <f t="shared" si="11"/>
        <v>B+</v>
      </c>
      <c r="AY22" s="10">
        <v>187</v>
      </c>
      <c r="AZ22" s="22">
        <f t="shared" si="12"/>
        <v>86</v>
      </c>
      <c r="BA22" s="33" t="str">
        <f t="shared" si="25"/>
        <v>Passed</v>
      </c>
    </row>
    <row r="23" spans="1:53" s="15" customFormat="1" ht="16.5" customHeight="1" x14ac:dyDescent="0.25">
      <c r="A23" s="10">
        <v>16</v>
      </c>
      <c r="B23" s="10">
        <v>1151</v>
      </c>
      <c r="C23" s="11" t="s">
        <v>95</v>
      </c>
      <c r="D23" s="10" t="s">
        <v>37</v>
      </c>
      <c r="E23" s="12" t="s">
        <v>41</v>
      </c>
      <c r="F23" s="13">
        <v>41443</v>
      </c>
      <c r="G23" s="13">
        <v>37251</v>
      </c>
      <c r="H23" s="14" t="s">
        <v>58</v>
      </c>
      <c r="I23" s="10">
        <v>31</v>
      </c>
      <c r="J23" s="10">
        <v>38</v>
      </c>
      <c r="K23" s="10">
        <v>27</v>
      </c>
      <c r="L23" s="10">
        <v>30</v>
      </c>
      <c r="M23" s="10">
        <v>33</v>
      </c>
      <c r="N23" s="10"/>
      <c r="O23" s="10">
        <v>33</v>
      </c>
      <c r="P23" s="10">
        <v>22</v>
      </c>
      <c r="Q23" s="10">
        <v>30</v>
      </c>
      <c r="R23" s="10">
        <v>36</v>
      </c>
      <c r="S23" s="10">
        <v>22</v>
      </c>
      <c r="T23" s="10">
        <v>25</v>
      </c>
      <c r="U23" s="10"/>
      <c r="V23" s="10">
        <v>31</v>
      </c>
      <c r="W23" s="10">
        <v>72</v>
      </c>
      <c r="X23" s="10">
        <v>80</v>
      </c>
      <c r="Y23" s="10">
        <v>64</v>
      </c>
      <c r="Z23" s="10">
        <v>79</v>
      </c>
      <c r="AA23" s="22">
        <f t="shared" si="26"/>
        <v>53</v>
      </c>
      <c r="AB23" s="22" t="str">
        <f t="shared" si="0"/>
        <v>B+</v>
      </c>
      <c r="AC23" s="22">
        <f t="shared" si="27"/>
        <v>68</v>
      </c>
      <c r="AD23" s="22" t="str">
        <f t="shared" si="1"/>
        <v>B+</v>
      </c>
      <c r="AE23" s="22">
        <f t="shared" si="28"/>
        <v>63</v>
      </c>
      <c r="AF23" s="22" t="str">
        <f t="shared" si="2"/>
        <v>B+</v>
      </c>
      <c r="AG23" s="22">
        <f t="shared" si="29"/>
        <v>52</v>
      </c>
      <c r="AH23" s="22" t="str">
        <f t="shared" si="3"/>
        <v>B+</v>
      </c>
      <c r="AI23" s="22">
        <f t="shared" si="30"/>
        <v>58</v>
      </c>
      <c r="AJ23" s="22" t="str">
        <f t="shared" si="4"/>
        <v>B+</v>
      </c>
      <c r="AK23" s="22" t="str">
        <f t="shared" si="18"/>
        <v>-</v>
      </c>
      <c r="AL23" s="22" t="str">
        <f t="shared" si="5"/>
        <v>-</v>
      </c>
      <c r="AM23" s="22">
        <f t="shared" si="31"/>
        <v>64</v>
      </c>
      <c r="AN23" s="22" t="str">
        <f t="shared" si="6"/>
        <v>B+</v>
      </c>
      <c r="AO23" s="22">
        <f t="shared" si="32"/>
        <v>72</v>
      </c>
      <c r="AP23" s="22" t="str">
        <f t="shared" si="7"/>
        <v>A</v>
      </c>
      <c r="AQ23" s="22">
        <f t="shared" si="33"/>
        <v>80</v>
      </c>
      <c r="AR23" s="22" t="str">
        <f t="shared" si="8"/>
        <v>A</v>
      </c>
      <c r="AS23" s="22">
        <f t="shared" si="34"/>
        <v>64</v>
      </c>
      <c r="AT23" s="22" t="str">
        <f t="shared" si="9"/>
        <v>B+</v>
      </c>
      <c r="AU23" s="22">
        <f t="shared" si="35"/>
        <v>79</v>
      </c>
      <c r="AV23" s="22" t="str">
        <f t="shared" si="10"/>
        <v>A</v>
      </c>
      <c r="AW23" s="22">
        <f t="shared" si="24"/>
        <v>653</v>
      </c>
      <c r="AX23" s="22" t="str">
        <f t="shared" si="11"/>
        <v>B+</v>
      </c>
      <c r="AY23" s="10">
        <v>205</v>
      </c>
      <c r="AZ23" s="22">
        <f t="shared" si="12"/>
        <v>94</v>
      </c>
      <c r="BA23" s="33" t="str">
        <f t="shared" si="25"/>
        <v>Passed</v>
      </c>
    </row>
    <row r="24" spans="1:53" s="15" customFormat="1" ht="16.5" customHeight="1" x14ac:dyDescent="0.25">
      <c r="A24" s="10">
        <v>17</v>
      </c>
      <c r="B24" s="10">
        <v>1153</v>
      </c>
      <c r="C24" s="11" t="s">
        <v>96</v>
      </c>
      <c r="D24" s="10" t="s">
        <v>22</v>
      </c>
      <c r="E24" s="12" t="s">
        <v>42</v>
      </c>
      <c r="F24" s="13">
        <v>41443</v>
      </c>
      <c r="G24" s="13">
        <v>37766</v>
      </c>
      <c r="H24" s="14" t="s">
        <v>63</v>
      </c>
      <c r="I24" s="10">
        <v>23</v>
      </c>
      <c r="J24" s="10">
        <v>46</v>
      </c>
      <c r="K24" s="10">
        <v>33</v>
      </c>
      <c r="L24" s="10">
        <v>27</v>
      </c>
      <c r="M24" s="10">
        <v>36</v>
      </c>
      <c r="N24" s="10"/>
      <c r="O24" s="10">
        <v>29</v>
      </c>
      <c r="P24" s="10">
        <v>27</v>
      </c>
      <c r="Q24" s="10">
        <v>33</v>
      </c>
      <c r="R24" s="10">
        <v>44</v>
      </c>
      <c r="S24" s="10">
        <v>18</v>
      </c>
      <c r="T24" s="10">
        <v>29</v>
      </c>
      <c r="U24" s="10"/>
      <c r="V24" s="10">
        <v>34</v>
      </c>
      <c r="W24" s="10">
        <v>68</v>
      </c>
      <c r="X24" s="10">
        <v>76</v>
      </c>
      <c r="Y24" s="10">
        <v>61</v>
      </c>
      <c r="Z24" s="10">
        <v>77</v>
      </c>
      <c r="AA24" s="22">
        <f t="shared" si="26"/>
        <v>50</v>
      </c>
      <c r="AB24" s="22" t="str">
        <f t="shared" si="0"/>
        <v>B</v>
      </c>
      <c r="AC24" s="22">
        <f t="shared" si="27"/>
        <v>79</v>
      </c>
      <c r="AD24" s="22" t="str">
        <f t="shared" si="1"/>
        <v>A</v>
      </c>
      <c r="AE24" s="22">
        <f t="shared" si="28"/>
        <v>77</v>
      </c>
      <c r="AF24" s="22" t="str">
        <f t="shared" si="2"/>
        <v>A</v>
      </c>
      <c r="AG24" s="22">
        <f t="shared" si="29"/>
        <v>45</v>
      </c>
      <c r="AH24" s="22" t="str">
        <f t="shared" si="3"/>
        <v>B</v>
      </c>
      <c r="AI24" s="22">
        <f t="shared" si="30"/>
        <v>65</v>
      </c>
      <c r="AJ24" s="22" t="str">
        <f t="shared" si="4"/>
        <v>B+</v>
      </c>
      <c r="AK24" s="22" t="str">
        <f t="shared" si="18"/>
        <v>-</v>
      </c>
      <c r="AL24" s="22" t="str">
        <f t="shared" si="5"/>
        <v>-</v>
      </c>
      <c r="AM24" s="22">
        <f t="shared" si="31"/>
        <v>63</v>
      </c>
      <c r="AN24" s="22" t="str">
        <f t="shared" si="6"/>
        <v>B+</v>
      </c>
      <c r="AO24" s="22">
        <f t="shared" si="32"/>
        <v>68</v>
      </c>
      <c r="AP24" s="22" t="str">
        <f t="shared" si="7"/>
        <v>B+</v>
      </c>
      <c r="AQ24" s="22">
        <f t="shared" si="33"/>
        <v>76</v>
      </c>
      <c r="AR24" s="22" t="str">
        <f t="shared" si="8"/>
        <v>A</v>
      </c>
      <c r="AS24" s="22">
        <f t="shared" si="34"/>
        <v>61</v>
      </c>
      <c r="AT24" s="22" t="str">
        <f t="shared" si="9"/>
        <v>B+</v>
      </c>
      <c r="AU24" s="22">
        <f t="shared" si="35"/>
        <v>77</v>
      </c>
      <c r="AV24" s="22" t="str">
        <f t="shared" si="10"/>
        <v>A</v>
      </c>
      <c r="AW24" s="22">
        <f t="shared" si="24"/>
        <v>661</v>
      </c>
      <c r="AX24" s="22" t="str">
        <f t="shared" si="11"/>
        <v>B+</v>
      </c>
      <c r="AY24" s="10">
        <v>202</v>
      </c>
      <c r="AZ24" s="22">
        <f t="shared" si="12"/>
        <v>93</v>
      </c>
      <c r="BA24" s="33" t="str">
        <f t="shared" si="25"/>
        <v>Passed</v>
      </c>
    </row>
    <row r="25" spans="1:53" s="15" customFormat="1" ht="16.5" customHeight="1" x14ac:dyDescent="0.25">
      <c r="A25" s="10">
        <v>18</v>
      </c>
      <c r="B25" s="10">
        <v>1157</v>
      </c>
      <c r="C25" s="11" t="s">
        <v>97</v>
      </c>
      <c r="D25" s="10" t="s">
        <v>22</v>
      </c>
      <c r="E25" s="12" t="s">
        <v>42</v>
      </c>
      <c r="F25" s="13">
        <v>41444</v>
      </c>
      <c r="G25" s="13">
        <v>37618</v>
      </c>
      <c r="H25" s="14" t="s">
        <v>64</v>
      </c>
      <c r="I25" s="10">
        <v>45</v>
      </c>
      <c r="J25" s="10">
        <v>47</v>
      </c>
      <c r="K25" s="10">
        <v>35</v>
      </c>
      <c r="L25" s="10">
        <v>42</v>
      </c>
      <c r="M25" s="10">
        <v>35</v>
      </c>
      <c r="N25" s="10"/>
      <c r="O25" s="10">
        <v>39</v>
      </c>
      <c r="P25" s="10">
        <v>35</v>
      </c>
      <c r="Q25" s="10">
        <v>43</v>
      </c>
      <c r="R25" s="10">
        <v>40</v>
      </c>
      <c r="S25" s="10">
        <v>38</v>
      </c>
      <c r="T25" s="10">
        <v>38</v>
      </c>
      <c r="U25" s="10"/>
      <c r="V25" s="10">
        <v>40</v>
      </c>
      <c r="W25" s="10">
        <v>77</v>
      </c>
      <c r="X25" s="10">
        <v>85</v>
      </c>
      <c r="Y25" s="10">
        <v>68</v>
      </c>
      <c r="Z25" s="10">
        <v>84</v>
      </c>
      <c r="AA25" s="22">
        <f t="shared" si="26"/>
        <v>80</v>
      </c>
      <c r="AB25" s="22" t="str">
        <f t="shared" si="0"/>
        <v>A</v>
      </c>
      <c r="AC25" s="22">
        <f t="shared" si="27"/>
        <v>90</v>
      </c>
      <c r="AD25" s="22" t="str">
        <f t="shared" si="1"/>
        <v>A</v>
      </c>
      <c r="AE25" s="22">
        <f t="shared" si="28"/>
        <v>75</v>
      </c>
      <c r="AF25" s="22" t="str">
        <f t="shared" si="2"/>
        <v>A</v>
      </c>
      <c r="AG25" s="22">
        <f t="shared" si="29"/>
        <v>80</v>
      </c>
      <c r="AH25" s="22" t="str">
        <f t="shared" si="3"/>
        <v>A</v>
      </c>
      <c r="AI25" s="22">
        <f t="shared" si="30"/>
        <v>73</v>
      </c>
      <c r="AJ25" s="22" t="str">
        <f t="shared" si="4"/>
        <v>A</v>
      </c>
      <c r="AK25" s="22" t="str">
        <f t="shared" si="18"/>
        <v>-</v>
      </c>
      <c r="AL25" s="22" t="str">
        <f t="shared" si="5"/>
        <v>-</v>
      </c>
      <c r="AM25" s="22">
        <f t="shared" si="31"/>
        <v>79</v>
      </c>
      <c r="AN25" s="22" t="str">
        <f t="shared" si="6"/>
        <v>A</v>
      </c>
      <c r="AO25" s="22">
        <f t="shared" si="32"/>
        <v>77</v>
      </c>
      <c r="AP25" s="22" t="str">
        <f t="shared" si="7"/>
        <v>A</v>
      </c>
      <c r="AQ25" s="22">
        <f t="shared" si="33"/>
        <v>85</v>
      </c>
      <c r="AR25" s="22" t="str">
        <f t="shared" si="8"/>
        <v>A</v>
      </c>
      <c r="AS25" s="22">
        <f t="shared" si="34"/>
        <v>68</v>
      </c>
      <c r="AT25" s="22" t="str">
        <f t="shared" si="9"/>
        <v>B+</v>
      </c>
      <c r="AU25" s="22">
        <f t="shared" si="35"/>
        <v>84</v>
      </c>
      <c r="AV25" s="22" t="str">
        <f t="shared" si="10"/>
        <v>A</v>
      </c>
      <c r="AW25" s="22">
        <f t="shared" si="24"/>
        <v>791</v>
      </c>
      <c r="AX25" s="22" t="str">
        <f t="shared" si="11"/>
        <v>A</v>
      </c>
      <c r="AY25" s="10">
        <v>212</v>
      </c>
      <c r="AZ25" s="22">
        <f t="shared" si="12"/>
        <v>97</v>
      </c>
      <c r="BA25" s="33" t="str">
        <f t="shared" si="25"/>
        <v>Passed</v>
      </c>
    </row>
    <row r="26" spans="1:53" s="15" customFormat="1" ht="16.5" customHeight="1" x14ac:dyDescent="0.25">
      <c r="A26" s="10">
        <v>19</v>
      </c>
      <c r="B26" s="10">
        <v>1160</v>
      </c>
      <c r="C26" s="11" t="s">
        <v>98</v>
      </c>
      <c r="D26" s="10" t="s">
        <v>22</v>
      </c>
      <c r="E26" s="12" t="s">
        <v>41</v>
      </c>
      <c r="F26" s="13">
        <v>41444</v>
      </c>
      <c r="G26" s="13">
        <v>37762</v>
      </c>
      <c r="H26" s="14" t="s">
        <v>65</v>
      </c>
      <c r="I26" s="10">
        <v>45</v>
      </c>
      <c r="J26" s="10">
        <v>47</v>
      </c>
      <c r="K26" s="10">
        <v>34</v>
      </c>
      <c r="L26" s="10">
        <v>24</v>
      </c>
      <c r="M26" s="10">
        <v>35</v>
      </c>
      <c r="N26" s="10"/>
      <c r="O26" s="10">
        <v>28</v>
      </c>
      <c r="P26" s="10">
        <v>22</v>
      </c>
      <c r="Q26" s="10">
        <v>22</v>
      </c>
      <c r="R26" s="10">
        <v>17</v>
      </c>
      <c r="S26" s="10">
        <v>18</v>
      </c>
      <c r="T26" s="10">
        <v>18</v>
      </c>
      <c r="U26" s="10"/>
      <c r="V26" s="10">
        <v>29</v>
      </c>
      <c r="W26" s="10">
        <v>70</v>
      </c>
      <c r="X26" s="10">
        <v>78</v>
      </c>
      <c r="Y26" s="10">
        <v>62</v>
      </c>
      <c r="Z26" s="10">
        <v>79</v>
      </c>
      <c r="AA26" s="22">
        <f t="shared" si="26"/>
        <v>67</v>
      </c>
      <c r="AB26" s="22" t="str">
        <f t="shared" si="0"/>
        <v>B+</v>
      </c>
      <c r="AC26" s="22">
        <f t="shared" si="27"/>
        <v>69</v>
      </c>
      <c r="AD26" s="22" t="str">
        <f t="shared" si="1"/>
        <v>B+</v>
      </c>
      <c r="AE26" s="22">
        <f t="shared" si="28"/>
        <v>51</v>
      </c>
      <c r="AF26" s="22" t="str">
        <f t="shared" si="2"/>
        <v>B+</v>
      </c>
      <c r="AG26" s="22">
        <f t="shared" si="29"/>
        <v>42</v>
      </c>
      <c r="AH26" s="22" t="str">
        <f t="shared" si="3"/>
        <v>B</v>
      </c>
      <c r="AI26" s="22">
        <f t="shared" si="30"/>
        <v>53</v>
      </c>
      <c r="AJ26" s="22" t="str">
        <f t="shared" si="4"/>
        <v>B+</v>
      </c>
      <c r="AK26" s="22" t="str">
        <f t="shared" si="18"/>
        <v>-</v>
      </c>
      <c r="AL26" s="22" t="str">
        <f t="shared" si="5"/>
        <v>-</v>
      </c>
      <c r="AM26" s="22">
        <f t="shared" si="31"/>
        <v>57</v>
      </c>
      <c r="AN26" s="22" t="str">
        <f t="shared" si="6"/>
        <v>B+</v>
      </c>
      <c r="AO26" s="22">
        <f t="shared" si="32"/>
        <v>70</v>
      </c>
      <c r="AP26" s="22" t="str">
        <f t="shared" si="7"/>
        <v>B+</v>
      </c>
      <c r="AQ26" s="22">
        <f t="shared" si="33"/>
        <v>78</v>
      </c>
      <c r="AR26" s="22" t="str">
        <f t="shared" si="8"/>
        <v>A</v>
      </c>
      <c r="AS26" s="22">
        <f t="shared" si="34"/>
        <v>62</v>
      </c>
      <c r="AT26" s="22" t="str">
        <f t="shared" si="9"/>
        <v>B+</v>
      </c>
      <c r="AU26" s="22">
        <f t="shared" si="35"/>
        <v>79</v>
      </c>
      <c r="AV26" s="22" t="str">
        <f t="shared" si="10"/>
        <v>A</v>
      </c>
      <c r="AW26" s="22">
        <f t="shared" si="24"/>
        <v>628</v>
      </c>
      <c r="AX26" s="22" t="str">
        <f t="shared" si="11"/>
        <v>B+</v>
      </c>
      <c r="AY26" s="10">
        <v>170</v>
      </c>
      <c r="AZ26" s="22">
        <f t="shared" si="12"/>
        <v>78</v>
      </c>
      <c r="BA26" s="33" t="str">
        <f t="shared" si="25"/>
        <v>Passed</v>
      </c>
    </row>
    <row r="27" spans="1:53" s="15" customFormat="1" ht="16.5" customHeight="1" x14ac:dyDescent="0.25">
      <c r="A27" s="10">
        <v>20</v>
      </c>
      <c r="B27" s="10">
        <v>1150</v>
      </c>
      <c r="C27" s="11" t="s">
        <v>99</v>
      </c>
      <c r="D27" s="10" t="s">
        <v>22</v>
      </c>
      <c r="E27" s="12" t="s">
        <v>42</v>
      </c>
      <c r="F27" s="13">
        <v>41443</v>
      </c>
      <c r="G27" s="13">
        <v>37841</v>
      </c>
      <c r="H27" s="14" t="s">
        <v>54</v>
      </c>
      <c r="I27" s="10">
        <v>45</v>
      </c>
      <c r="J27" s="10">
        <v>48</v>
      </c>
      <c r="K27" s="10">
        <v>37</v>
      </c>
      <c r="L27" s="10">
        <v>46</v>
      </c>
      <c r="M27" s="10">
        <v>40</v>
      </c>
      <c r="N27" s="10"/>
      <c r="O27" s="10">
        <v>40</v>
      </c>
      <c r="P27" s="10">
        <v>46</v>
      </c>
      <c r="Q27" s="10">
        <v>45</v>
      </c>
      <c r="R27" s="10">
        <v>41</v>
      </c>
      <c r="S27" s="10">
        <v>36</v>
      </c>
      <c r="T27" s="10">
        <v>36</v>
      </c>
      <c r="U27" s="10"/>
      <c r="V27" s="10">
        <v>36</v>
      </c>
      <c r="W27" s="10">
        <v>77</v>
      </c>
      <c r="X27" s="10">
        <v>85</v>
      </c>
      <c r="Y27" s="10">
        <v>68</v>
      </c>
      <c r="Z27" s="10">
        <v>84</v>
      </c>
      <c r="AA27" s="22">
        <f t="shared" si="26"/>
        <v>91</v>
      </c>
      <c r="AB27" s="22" t="str">
        <f t="shared" si="0"/>
        <v>A+</v>
      </c>
      <c r="AC27" s="22">
        <f t="shared" si="27"/>
        <v>93</v>
      </c>
      <c r="AD27" s="22" t="str">
        <f t="shared" si="1"/>
        <v>A+</v>
      </c>
      <c r="AE27" s="22">
        <f t="shared" si="28"/>
        <v>78</v>
      </c>
      <c r="AF27" s="22" t="str">
        <f t="shared" si="2"/>
        <v>A</v>
      </c>
      <c r="AG27" s="22">
        <f t="shared" si="29"/>
        <v>82</v>
      </c>
      <c r="AH27" s="22" t="str">
        <f t="shared" si="3"/>
        <v>A</v>
      </c>
      <c r="AI27" s="22">
        <f t="shared" si="30"/>
        <v>76</v>
      </c>
      <c r="AJ27" s="22" t="str">
        <f t="shared" si="4"/>
        <v>A</v>
      </c>
      <c r="AK27" s="22" t="str">
        <f t="shared" si="18"/>
        <v>-</v>
      </c>
      <c r="AL27" s="22" t="str">
        <f t="shared" si="5"/>
        <v>-</v>
      </c>
      <c r="AM27" s="22">
        <f t="shared" si="31"/>
        <v>76</v>
      </c>
      <c r="AN27" s="22" t="str">
        <f t="shared" si="6"/>
        <v>A</v>
      </c>
      <c r="AO27" s="22">
        <f t="shared" si="32"/>
        <v>77</v>
      </c>
      <c r="AP27" s="22" t="str">
        <f t="shared" si="7"/>
        <v>A</v>
      </c>
      <c r="AQ27" s="22">
        <f t="shared" si="33"/>
        <v>85</v>
      </c>
      <c r="AR27" s="22" t="str">
        <f t="shared" si="8"/>
        <v>A</v>
      </c>
      <c r="AS27" s="22">
        <f t="shared" si="34"/>
        <v>68</v>
      </c>
      <c r="AT27" s="22" t="str">
        <f t="shared" si="9"/>
        <v>B+</v>
      </c>
      <c r="AU27" s="22">
        <f t="shared" si="35"/>
        <v>84</v>
      </c>
      <c r="AV27" s="22" t="str">
        <f t="shared" si="10"/>
        <v>A</v>
      </c>
      <c r="AW27" s="22">
        <f t="shared" si="24"/>
        <v>810</v>
      </c>
      <c r="AX27" s="22" t="str">
        <f t="shared" si="11"/>
        <v>A</v>
      </c>
      <c r="AY27" s="10">
        <v>213</v>
      </c>
      <c r="AZ27" s="22">
        <f t="shared" si="12"/>
        <v>98</v>
      </c>
      <c r="BA27" s="33" t="str">
        <f t="shared" si="25"/>
        <v>Passed</v>
      </c>
    </row>
    <row r="28" spans="1:53" s="15" customFormat="1" ht="16.5" customHeight="1" x14ac:dyDescent="0.25">
      <c r="A28" s="10">
        <v>21</v>
      </c>
      <c r="B28" s="10">
        <v>1135</v>
      </c>
      <c r="C28" s="11" t="s">
        <v>100</v>
      </c>
      <c r="D28" s="10" t="s">
        <v>22</v>
      </c>
      <c r="E28" s="12" t="s">
        <v>42</v>
      </c>
      <c r="F28" s="13">
        <v>41438</v>
      </c>
      <c r="G28" s="13">
        <v>37824</v>
      </c>
      <c r="H28" s="14" t="s">
        <v>66</v>
      </c>
      <c r="I28" s="10">
        <v>48</v>
      </c>
      <c r="J28" s="10">
        <v>47</v>
      </c>
      <c r="K28" s="10">
        <v>45</v>
      </c>
      <c r="L28" s="10">
        <v>48</v>
      </c>
      <c r="M28" s="10">
        <v>41</v>
      </c>
      <c r="N28" s="10"/>
      <c r="O28" s="10">
        <v>38</v>
      </c>
      <c r="P28" s="10">
        <v>42</v>
      </c>
      <c r="Q28" s="10">
        <v>42</v>
      </c>
      <c r="R28" s="10">
        <v>46</v>
      </c>
      <c r="S28" s="10">
        <v>35</v>
      </c>
      <c r="T28" s="10">
        <v>39</v>
      </c>
      <c r="U28" s="10"/>
      <c r="V28" s="10">
        <v>41</v>
      </c>
      <c r="W28" s="10">
        <v>81</v>
      </c>
      <c r="X28" s="10">
        <v>90</v>
      </c>
      <c r="Y28" s="10">
        <v>72</v>
      </c>
      <c r="Z28" s="10">
        <v>91</v>
      </c>
      <c r="AA28" s="22">
        <f t="shared" si="26"/>
        <v>90</v>
      </c>
      <c r="AB28" s="22" t="str">
        <f t="shared" si="0"/>
        <v>A</v>
      </c>
      <c r="AC28" s="22">
        <f t="shared" si="27"/>
        <v>89</v>
      </c>
      <c r="AD28" s="22" t="str">
        <f t="shared" si="1"/>
        <v>A</v>
      </c>
      <c r="AE28" s="22">
        <f t="shared" si="28"/>
        <v>91</v>
      </c>
      <c r="AF28" s="22" t="str">
        <f t="shared" si="2"/>
        <v>A+</v>
      </c>
      <c r="AG28" s="22">
        <f t="shared" si="29"/>
        <v>83</v>
      </c>
      <c r="AH28" s="22" t="str">
        <f t="shared" si="3"/>
        <v>A</v>
      </c>
      <c r="AI28" s="22">
        <f t="shared" si="30"/>
        <v>80</v>
      </c>
      <c r="AJ28" s="22" t="str">
        <f t="shared" si="4"/>
        <v>A</v>
      </c>
      <c r="AK28" s="22" t="str">
        <f t="shared" si="18"/>
        <v>-</v>
      </c>
      <c r="AL28" s="22" t="str">
        <f t="shared" si="5"/>
        <v>-</v>
      </c>
      <c r="AM28" s="22">
        <f t="shared" si="31"/>
        <v>79</v>
      </c>
      <c r="AN28" s="22" t="str">
        <f t="shared" si="6"/>
        <v>A</v>
      </c>
      <c r="AO28" s="22">
        <f t="shared" si="32"/>
        <v>81</v>
      </c>
      <c r="AP28" s="22" t="str">
        <f t="shared" si="7"/>
        <v>A</v>
      </c>
      <c r="AQ28" s="22">
        <f t="shared" si="33"/>
        <v>90</v>
      </c>
      <c r="AR28" s="22" t="str">
        <f t="shared" si="8"/>
        <v>A</v>
      </c>
      <c r="AS28" s="22">
        <f t="shared" si="34"/>
        <v>72</v>
      </c>
      <c r="AT28" s="22" t="str">
        <f t="shared" si="9"/>
        <v>A</v>
      </c>
      <c r="AU28" s="22">
        <f t="shared" si="35"/>
        <v>91</v>
      </c>
      <c r="AV28" s="22" t="str">
        <f t="shared" si="10"/>
        <v>A+</v>
      </c>
      <c r="AW28" s="22">
        <f t="shared" si="24"/>
        <v>846</v>
      </c>
      <c r="AX28" s="22" t="str">
        <f t="shared" si="11"/>
        <v>A</v>
      </c>
      <c r="AY28" s="10">
        <v>203</v>
      </c>
      <c r="AZ28" s="22">
        <f t="shared" si="12"/>
        <v>93</v>
      </c>
      <c r="BA28" s="33" t="str">
        <f t="shared" si="25"/>
        <v>Passed</v>
      </c>
    </row>
    <row r="29" spans="1:53" s="15" customFormat="1" ht="16.5" customHeight="1" x14ac:dyDescent="0.25">
      <c r="A29" s="10">
        <v>22</v>
      </c>
      <c r="B29" s="10">
        <v>1139</v>
      </c>
      <c r="C29" s="11" t="s">
        <v>101</v>
      </c>
      <c r="D29" s="10" t="s">
        <v>22</v>
      </c>
      <c r="E29" s="12" t="s">
        <v>41</v>
      </c>
      <c r="F29" s="13">
        <v>41439</v>
      </c>
      <c r="G29" s="13">
        <v>37785</v>
      </c>
      <c r="H29" s="14" t="s">
        <v>67</v>
      </c>
      <c r="I29" s="10">
        <v>23</v>
      </c>
      <c r="J29" s="10">
        <v>44</v>
      </c>
      <c r="K29" s="10">
        <v>42</v>
      </c>
      <c r="L29" s="10">
        <v>29</v>
      </c>
      <c r="M29" s="10">
        <v>34</v>
      </c>
      <c r="N29" s="10"/>
      <c r="O29" s="10">
        <v>29</v>
      </c>
      <c r="P29" s="10">
        <v>20</v>
      </c>
      <c r="Q29" s="10">
        <v>36</v>
      </c>
      <c r="R29" s="10">
        <v>15</v>
      </c>
      <c r="S29" s="10">
        <v>24</v>
      </c>
      <c r="T29" s="10">
        <v>20</v>
      </c>
      <c r="U29" s="10"/>
      <c r="V29" s="10">
        <v>27</v>
      </c>
      <c r="W29" s="10">
        <v>68</v>
      </c>
      <c r="X29" s="10">
        <v>75</v>
      </c>
      <c r="Y29" s="10">
        <v>60</v>
      </c>
      <c r="Z29" s="10">
        <v>74</v>
      </c>
      <c r="AA29" s="22">
        <f t="shared" si="26"/>
        <v>43</v>
      </c>
      <c r="AB29" s="22" t="str">
        <f t="shared" si="0"/>
        <v>B</v>
      </c>
      <c r="AC29" s="22">
        <f t="shared" si="27"/>
        <v>80</v>
      </c>
      <c r="AD29" s="22" t="str">
        <f t="shared" si="1"/>
        <v>A</v>
      </c>
      <c r="AE29" s="22">
        <f t="shared" si="28"/>
        <v>57</v>
      </c>
      <c r="AF29" s="22" t="str">
        <f t="shared" si="2"/>
        <v>B+</v>
      </c>
      <c r="AG29" s="22">
        <f t="shared" si="29"/>
        <v>53</v>
      </c>
      <c r="AH29" s="22" t="str">
        <f t="shared" si="3"/>
        <v>B+</v>
      </c>
      <c r="AI29" s="22">
        <f t="shared" si="30"/>
        <v>54</v>
      </c>
      <c r="AJ29" s="22" t="str">
        <f t="shared" si="4"/>
        <v>B+</v>
      </c>
      <c r="AK29" s="22" t="str">
        <f t="shared" si="18"/>
        <v>-</v>
      </c>
      <c r="AL29" s="22" t="str">
        <f t="shared" si="5"/>
        <v>-</v>
      </c>
      <c r="AM29" s="22">
        <f t="shared" si="31"/>
        <v>56</v>
      </c>
      <c r="AN29" s="22" t="str">
        <f t="shared" si="6"/>
        <v>B+</v>
      </c>
      <c r="AO29" s="22">
        <f t="shared" si="32"/>
        <v>68</v>
      </c>
      <c r="AP29" s="22" t="str">
        <f t="shared" si="7"/>
        <v>B+</v>
      </c>
      <c r="AQ29" s="22">
        <f t="shared" si="33"/>
        <v>75</v>
      </c>
      <c r="AR29" s="22" t="str">
        <f t="shared" si="8"/>
        <v>A</v>
      </c>
      <c r="AS29" s="22">
        <f t="shared" si="34"/>
        <v>60</v>
      </c>
      <c r="AT29" s="22" t="str">
        <f t="shared" si="9"/>
        <v>B+</v>
      </c>
      <c r="AU29" s="22">
        <f t="shared" si="35"/>
        <v>74</v>
      </c>
      <c r="AV29" s="22" t="str">
        <f t="shared" si="10"/>
        <v>A</v>
      </c>
      <c r="AW29" s="22">
        <f t="shared" si="24"/>
        <v>620</v>
      </c>
      <c r="AX29" s="22" t="str">
        <f t="shared" si="11"/>
        <v>B+</v>
      </c>
      <c r="AY29" s="10">
        <v>210</v>
      </c>
      <c r="AZ29" s="22">
        <f t="shared" si="12"/>
        <v>96</v>
      </c>
      <c r="BA29" s="33" t="str">
        <f t="shared" si="25"/>
        <v>Passed</v>
      </c>
    </row>
    <row r="30" spans="1:53" s="15" customFormat="1" ht="16.5" customHeight="1" x14ac:dyDescent="0.25">
      <c r="A30" s="10">
        <v>23</v>
      </c>
      <c r="B30" s="10">
        <v>1164</v>
      </c>
      <c r="C30" s="11" t="s">
        <v>102</v>
      </c>
      <c r="D30" s="10" t="s">
        <v>22</v>
      </c>
      <c r="E30" s="12" t="s">
        <v>41</v>
      </c>
      <c r="F30" s="13">
        <v>41446</v>
      </c>
      <c r="G30" s="13">
        <v>37853</v>
      </c>
      <c r="H30" s="14" t="s">
        <v>68</v>
      </c>
      <c r="I30" s="10">
        <v>45</v>
      </c>
      <c r="J30" s="10">
        <v>46</v>
      </c>
      <c r="K30" s="10">
        <v>45</v>
      </c>
      <c r="L30" s="10">
        <v>46</v>
      </c>
      <c r="M30" s="10">
        <v>41</v>
      </c>
      <c r="N30" s="10"/>
      <c r="O30" s="10">
        <v>37</v>
      </c>
      <c r="P30" s="10">
        <v>41</v>
      </c>
      <c r="Q30" s="10">
        <v>43</v>
      </c>
      <c r="R30" s="10">
        <v>38</v>
      </c>
      <c r="S30" s="10">
        <v>38</v>
      </c>
      <c r="T30" s="10">
        <v>38</v>
      </c>
      <c r="U30" s="10"/>
      <c r="V30" s="10">
        <v>37</v>
      </c>
      <c r="W30" s="10">
        <v>81</v>
      </c>
      <c r="X30" s="10">
        <v>90</v>
      </c>
      <c r="Y30" s="10">
        <v>72</v>
      </c>
      <c r="Z30" s="10">
        <v>91</v>
      </c>
      <c r="AA30" s="22">
        <f t="shared" si="26"/>
        <v>86</v>
      </c>
      <c r="AB30" s="22" t="str">
        <f t="shared" si="0"/>
        <v>A</v>
      </c>
      <c r="AC30" s="22">
        <f t="shared" si="27"/>
        <v>89</v>
      </c>
      <c r="AD30" s="22" t="str">
        <f t="shared" si="1"/>
        <v>A</v>
      </c>
      <c r="AE30" s="22">
        <f t="shared" si="28"/>
        <v>83</v>
      </c>
      <c r="AF30" s="22" t="str">
        <f t="shared" si="2"/>
        <v>A</v>
      </c>
      <c r="AG30" s="22">
        <f t="shared" si="29"/>
        <v>84</v>
      </c>
      <c r="AH30" s="22" t="str">
        <f t="shared" si="3"/>
        <v>A</v>
      </c>
      <c r="AI30" s="22">
        <f t="shared" si="30"/>
        <v>79</v>
      </c>
      <c r="AJ30" s="22" t="str">
        <f t="shared" si="4"/>
        <v>A</v>
      </c>
      <c r="AK30" s="22" t="str">
        <f t="shared" si="18"/>
        <v>-</v>
      </c>
      <c r="AL30" s="22" t="str">
        <f t="shared" si="5"/>
        <v>-</v>
      </c>
      <c r="AM30" s="22">
        <f t="shared" si="31"/>
        <v>74</v>
      </c>
      <c r="AN30" s="22" t="str">
        <f t="shared" si="6"/>
        <v>A</v>
      </c>
      <c r="AO30" s="22">
        <f t="shared" si="32"/>
        <v>81</v>
      </c>
      <c r="AP30" s="22" t="str">
        <f t="shared" si="7"/>
        <v>A</v>
      </c>
      <c r="AQ30" s="22">
        <f t="shared" si="33"/>
        <v>90</v>
      </c>
      <c r="AR30" s="22" t="str">
        <f t="shared" si="8"/>
        <v>A</v>
      </c>
      <c r="AS30" s="22">
        <f t="shared" si="34"/>
        <v>72</v>
      </c>
      <c r="AT30" s="22" t="str">
        <f t="shared" si="9"/>
        <v>A</v>
      </c>
      <c r="AU30" s="22">
        <f t="shared" si="35"/>
        <v>91</v>
      </c>
      <c r="AV30" s="22" t="str">
        <f t="shared" si="10"/>
        <v>A+</v>
      </c>
      <c r="AW30" s="22">
        <f t="shared" si="24"/>
        <v>829</v>
      </c>
      <c r="AX30" s="22" t="str">
        <f t="shared" si="11"/>
        <v>A</v>
      </c>
      <c r="AY30" s="10">
        <v>200</v>
      </c>
      <c r="AZ30" s="22">
        <f t="shared" si="12"/>
        <v>92</v>
      </c>
      <c r="BA30" s="33" t="str">
        <f t="shared" si="25"/>
        <v>Passed</v>
      </c>
    </row>
    <row r="31" spans="1:53" s="15" customFormat="1" ht="16.5" customHeight="1" x14ac:dyDescent="0.25">
      <c r="A31" s="10">
        <v>24</v>
      </c>
      <c r="B31" s="10">
        <v>1148</v>
      </c>
      <c r="C31" s="11" t="s">
        <v>103</v>
      </c>
      <c r="D31" s="10" t="s">
        <v>22</v>
      </c>
      <c r="E31" s="12" t="s">
        <v>42</v>
      </c>
      <c r="F31" s="13">
        <v>41443</v>
      </c>
      <c r="G31" s="13">
        <v>37762</v>
      </c>
      <c r="H31" s="14" t="s">
        <v>69</v>
      </c>
      <c r="I31" s="10">
        <v>20</v>
      </c>
      <c r="J31" s="10">
        <v>44</v>
      </c>
      <c r="K31" s="10">
        <v>23</v>
      </c>
      <c r="L31" s="10">
        <v>30</v>
      </c>
      <c r="M31" s="10">
        <v>33</v>
      </c>
      <c r="N31" s="10"/>
      <c r="O31" s="10">
        <v>28</v>
      </c>
      <c r="P31" s="10">
        <v>14</v>
      </c>
      <c r="Q31" s="10">
        <v>32</v>
      </c>
      <c r="R31" s="10">
        <v>31</v>
      </c>
      <c r="S31" s="10">
        <v>24</v>
      </c>
      <c r="T31" s="10">
        <v>41</v>
      </c>
      <c r="U31" s="10"/>
      <c r="V31" s="10">
        <v>35</v>
      </c>
      <c r="W31" s="10">
        <v>59</v>
      </c>
      <c r="X31" s="10">
        <v>65</v>
      </c>
      <c r="Y31" s="10">
        <v>52</v>
      </c>
      <c r="Z31" s="10">
        <v>64</v>
      </c>
      <c r="AA31" s="22">
        <f t="shared" si="26"/>
        <v>34</v>
      </c>
      <c r="AB31" s="22" t="str">
        <f t="shared" si="0"/>
        <v>C</v>
      </c>
      <c r="AC31" s="22">
        <f t="shared" si="27"/>
        <v>76</v>
      </c>
      <c r="AD31" s="22" t="str">
        <f t="shared" si="1"/>
        <v>A</v>
      </c>
      <c r="AE31" s="22">
        <f t="shared" si="28"/>
        <v>54</v>
      </c>
      <c r="AF31" s="22" t="str">
        <f t="shared" si="2"/>
        <v>B+</v>
      </c>
      <c r="AG31" s="22">
        <f t="shared" si="29"/>
        <v>54</v>
      </c>
      <c r="AH31" s="22" t="str">
        <f t="shared" si="3"/>
        <v>B+</v>
      </c>
      <c r="AI31" s="22">
        <f t="shared" si="30"/>
        <v>74</v>
      </c>
      <c r="AJ31" s="22" t="str">
        <f t="shared" si="4"/>
        <v>A</v>
      </c>
      <c r="AK31" s="22" t="str">
        <f t="shared" si="18"/>
        <v>-</v>
      </c>
      <c r="AL31" s="22" t="str">
        <f t="shared" si="5"/>
        <v>-</v>
      </c>
      <c r="AM31" s="22">
        <f t="shared" si="31"/>
        <v>63</v>
      </c>
      <c r="AN31" s="22" t="str">
        <f t="shared" si="6"/>
        <v>B+</v>
      </c>
      <c r="AO31" s="22">
        <f t="shared" si="32"/>
        <v>59</v>
      </c>
      <c r="AP31" s="22" t="str">
        <f t="shared" si="7"/>
        <v>B+</v>
      </c>
      <c r="AQ31" s="22">
        <f t="shared" si="33"/>
        <v>65</v>
      </c>
      <c r="AR31" s="22" t="str">
        <f t="shared" si="8"/>
        <v>B+</v>
      </c>
      <c r="AS31" s="22">
        <f t="shared" si="34"/>
        <v>52</v>
      </c>
      <c r="AT31" s="22" t="str">
        <f t="shared" si="9"/>
        <v>B+</v>
      </c>
      <c r="AU31" s="22">
        <f t="shared" si="35"/>
        <v>64</v>
      </c>
      <c r="AV31" s="22" t="str">
        <f t="shared" si="10"/>
        <v>B+</v>
      </c>
      <c r="AW31" s="22">
        <f t="shared" si="24"/>
        <v>595</v>
      </c>
      <c r="AX31" s="22" t="str">
        <f t="shared" si="11"/>
        <v>B+</v>
      </c>
      <c r="AY31" s="10">
        <v>189</v>
      </c>
      <c r="AZ31" s="22">
        <f t="shared" si="12"/>
        <v>87</v>
      </c>
      <c r="BA31" s="33" t="str">
        <f t="shared" si="25"/>
        <v>Passed</v>
      </c>
    </row>
    <row r="32" spans="1:53" s="15" customFormat="1" ht="16.5" customHeight="1" x14ac:dyDescent="0.25">
      <c r="A32" s="10">
        <v>25</v>
      </c>
      <c r="B32" s="10">
        <v>1173</v>
      </c>
      <c r="C32" s="11" t="s">
        <v>104</v>
      </c>
      <c r="D32" s="10" t="s">
        <v>22</v>
      </c>
      <c r="E32" s="12" t="s">
        <v>39</v>
      </c>
      <c r="F32" s="13">
        <v>41461</v>
      </c>
      <c r="G32" s="13">
        <v>37841</v>
      </c>
      <c r="H32" s="14" t="s">
        <v>70</v>
      </c>
      <c r="I32" s="10">
        <v>10</v>
      </c>
      <c r="J32" s="10">
        <v>37</v>
      </c>
      <c r="K32" s="10">
        <v>19</v>
      </c>
      <c r="L32" s="10">
        <v>25</v>
      </c>
      <c r="M32" s="10">
        <v>26</v>
      </c>
      <c r="N32" s="10"/>
      <c r="O32" s="10">
        <v>23</v>
      </c>
      <c r="P32" s="10">
        <v>10</v>
      </c>
      <c r="Q32" s="10">
        <v>10</v>
      </c>
      <c r="R32" s="10">
        <v>5</v>
      </c>
      <c r="S32" s="10">
        <v>10</v>
      </c>
      <c r="T32" s="10">
        <v>18</v>
      </c>
      <c r="U32" s="10"/>
      <c r="V32" s="10">
        <v>23</v>
      </c>
      <c r="W32" s="10">
        <v>45</v>
      </c>
      <c r="X32" s="10">
        <v>50</v>
      </c>
      <c r="Y32" s="10">
        <v>40</v>
      </c>
      <c r="Z32" s="10">
        <v>51</v>
      </c>
      <c r="AA32" s="22">
        <f t="shared" si="26"/>
        <v>20</v>
      </c>
      <c r="AB32" s="22" t="str">
        <f t="shared" si="0"/>
        <v>C</v>
      </c>
      <c r="AC32" s="22">
        <f t="shared" si="27"/>
        <v>47</v>
      </c>
      <c r="AD32" s="22" t="str">
        <f t="shared" si="1"/>
        <v>B</v>
      </c>
      <c r="AE32" s="22">
        <f t="shared" si="28"/>
        <v>24</v>
      </c>
      <c r="AF32" s="22" t="str">
        <f t="shared" si="2"/>
        <v>C</v>
      </c>
      <c r="AG32" s="22">
        <f t="shared" si="29"/>
        <v>35</v>
      </c>
      <c r="AH32" s="22" t="str">
        <f t="shared" si="3"/>
        <v>C</v>
      </c>
      <c r="AI32" s="22">
        <f t="shared" si="30"/>
        <v>44</v>
      </c>
      <c r="AJ32" s="22" t="str">
        <f t="shared" si="4"/>
        <v>B</v>
      </c>
      <c r="AK32" s="22" t="str">
        <f t="shared" si="18"/>
        <v>-</v>
      </c>
      <c r="AL32" s="22" t="str">
        <f t="shared" si="5"/>
        <v>-</v>
      </c>
      <c r="AM32" s="22">
        <f t="shared" si="31"/>
        <v>46</v>
      </c>
      <c r="AN32" s="22" t="str">
        <f t="shared" si="6"/>
        <v>B</v>
      </c>
      <c r="AO32" s="22">
        <f t="shared" si="32"/>
        <v>45</v>
      </c>
      <c r="AP32" s="22" t="str">
        <f t="shared" si="7"/>
        <v>B</v>
      </c>
      <c r="AQ32" s="22">
        <f t="shared" si="33"/>
        <v>50</v>
      </c>
      <c r="AR32" s="22" t="str">
        <f t="shared" si="8"/>
        <v>B</v>
      </c>
      <c r="AS32" s="22">
        <f t="shared" si="34"/>
        <v>40</v>
      </c>
      <c r="AT32" s="22" t="str">
        <f t="shared" si="9"/>
        <v>C</v>
      </c>
      <c r="AU32" s="22">
        <f t="shared" si="35"/>
        <v>51</v>
      </c>
      <c r="AV32" s="22" t="str">
        <f t="shared" si="10"/>
        <v>B+</v>
      </c>
      <c r="AW32" s="22">
        <f t="shared" si="24"/>
        <v>402</v>
      </c>
      <c r="AX32" s="22" t="str">
        <f t="shared" si="11"/>
        <v>C</v>
      </c>
      <c r="AY32" s="10">
        <v>146</v>
      </c>
      <c r="AZ32" s="22">
        <f t="shared" si="12"/>
        <v>67</v>
      </c>
      <c r="BA32" s="33" t="str">
        <f t="shared" si="25"/>
        <v>Promoted</v>
      </c>
    </row>
    <row r="33" spans="1:53" s="15" customFormat="1" ht="16.5" customHeight="1" x14ac:dyDescent="0.25">
      <c r="A33" s="10">
        <v>26</v>
      </c>
      <c r="B33" s="10">
        <v>1134</v>
      </c>
      <c r="C33" s="11" t="s">
        <v>105</v>
      </c>
      <c r="D33" s="10" t="s">
        <v>22</v>
      </c>
      <c r="E33" s="12" t="s">
        <v>39</v>
      </c>
      <c r="F33" s="13">
        <v>41438</v>
      </c>
      <c r="G33" s="13">
        <v>37845</v>
      </c>
      <c r="H33" s="14" t="s">
        <v>71</v>
      </c>
      <c r="I33" s="10">
        <v>31</v>
      </c>
      <c r="J33" s="10">
        <v>44</v>
      </c>
      <c r="K33" s="10">
        <v>24</v>
      </c>
      <c r="L33" s="10">
        <v>35</v>
      </c>
      <c r="M33" s="10">
        <v>33</v>
      </c>
      <c r="N33" s="10"/>
      <c r="O33" s="10">
        <v>32</v>
      </c>
      <c r="P33" s="10">
        <v>26</v>
      </c>
      <c r="Q33" s="10">
        <v>36</v>
      </c>
      <c r="R33" s="10">
        <v>20</v>
      </c>
      <c r="S33" s="10">
        <v>21</v>
      </c>
      <c r="T33" s="10">
        <v>24</v>
      </c>
      <c r="U33" s="10"/>
      <c r="V33" s="10">
        <v>24</v>
      </c>
      <c r="W33" s="10">
        <v>59</v>
      </c>
      <c r="X33" s="10">
        <v>65</v>
      </c>
      <c r="Y33" s="10">
        <v>52</v>
      </c>
      <c r="Z33" s="10">
        <v>64</v>
      </c>
      <c r="AA33" s="22">
        <f t="shared" si="26"/>
        <v>57</v>
      </c>
      <c r="AB33" s="22" t="str">
        <f t="shared" si="0"/>
        <v>B+</v>
      </c>
      <c r="AC33" s="22">
        <f t="shared" si="27"/>
        <v>80</v>
      </c>
      <c r="AD33" s="22" t="str">
        <f t="shared" si="1"/>
        <v>A</v>
      </c>
      <c r="AE33" s="22">
        <f t="shared" si="28"/>
        <v>44</v>
      </c>
      <c r="AF33" s="22" t="str">
        <f t="shared" si="2"/>
        <v>B</v>
      </c>
      <c r="AG33" s="22">
        <f t="shared" si="29"/>
        <v>56</v>
      </c>
      <c r="AH33" s="22" t="str">
        <f t="shared" si="3"/>
        <v>B+</v>
      </c>
      <c r="AI33" s="22">
        <f t="shared" si="30"/>
        <v>57</v>
      </c>
      <c r="AJ33" s="22" t="str">
        <f t="shared" si="4"/>
        <v>B+</v>
      </c>
      <c r="AK33" s="22" t="str">
        <f t="shared" si="18"/>
        <v>-</v>
      </c>
      <c r="AL33" s="22" t="str">
        <f t="shared" si="5"/>
        <v>-</v>
      </c>
      <c r="AM33" s="22">
        <f t="shared" si="31"/>
        <v>56</v>
      </c>
      <c r="AN33" s="22" t="str">
        <f t="shared" si="6"/>
        <v>B+</v>
      </c>
      <c r="AO33" s="22">
        <f t="shared" si="32"/>
        <v>59</v>
      </c>
      <c r="AP33" s="22" t="str">
        <f t="shared" si="7"/>
        <v>B+</v>
      </c>
      <c r="AQ33" s="22">
        <f t="shared" si="33"/>
        <v>65</v>
      </c>
      <c r="AR33" s="22" t="str">
        <f t="shared" si="8"/>
        <v>B+</v>
      </c>
      <c r="AS33" s="22">
        <f t="shared" si="34"/>
        <v>52</v>
      </c>
      <c r="AT33" s="22" t="str">
        <f t="shared" si="9"/>
        <v>B+</v>
      </c>
      <c r="AU33" s="22">
        <f t="shared" si="35"/>
        <v>64</v>
      </c>
      <c r="AV33" s="22" t="str">
        <f t="shared" si="10"/>
        <v>B+</v>
      </c>
      <c r="AW33" s="22">
        <f t="shared" si="24"/>
        <v>590</v>
      </c>
      <c r="AX33" s="22" t="str">
        <f t="shared" si="11"/>
        <v>B+</v>
      </c>
      <c r="AY33" s="10">
        <v>215</v>
      </c>
      <c r="AZ33" s="22">
        <f t="shared" si="12"/>
        <v>99</v>
      </c>
      <c r="BA33" s="33" t="str">
        <f t="shared" si="25"/>
        <v>Passed</v>
      </c>
    </row>
    <row r="34" spans="1:53" s="15" customFormat="1" ht="16.5" customHeight="1" x14ac:dyDescent="0.25">
      <c r="A34" s="10">
        <v>27</v>
      </c>
      <c r="B34" s="10">
        <v>1132</v>
      </c>
      <c r="C34" s="11" t="s">
        <v>106</v>
      </c>
      <c r="D34" s="10" t="s">
        <v>22</v>
      </c>
      <c r="E34" s="12" t="s">
        <v>39</v>
      </c>
      <c r="F34" s="13">
        <v>41438</v>
      </c>
      <c r="G34" s="13">
        <v>37642</v>
      </c>
      <c r="H34" s="14" t="s">
        <v>61</v>
      </c>
      <c r="I34" s="10">
        <v>45</v>
      </c>
      <c r="J34" s="10">
        <v>42</v>
      </c>
      <c r="K34" s="10">
        <v>39</v>
      </c>
      <c r="L34" s="10">
        <v>42</v>
      </c>
      <c r="M34" s="10">
        <v>32</v>
      </c>
      <c r="N34" s="10"/>
      <c r="O34" s="10">
        <v>34</v>
      </c>
      <c r="P34" s="10">
        <v>31</v>
      </c>
      <c r="Q34" s="10">
        <v>27</v>
      </c>
      <c r="R34" s="10">
        <v>16</v>
      </c>
      <c r="S34" s="10">
        <v>25</v>
      </c>
      <c r="T34" s="10">
        <v>27</v>
      </c>
      <c r="U34" s="10"/>
      <c r="V34" s="10">
        <v>30</v>
      </c>
      <c r="W34" s="10">
        <v>68</v>
      </c>
      <c r="X34" s="10">
        <v>75</v>
      </c>
      <c r="Y34" s="10">
        <v>60</v>
      </c>
      <c r="Z34" s="10">
        <v>76</v>
      </c>
      <c r="AA34" s="22">
        <f t="shared" si="26"/>
        <v>76</v>
      </c>
      <c r="AB34" s="22" t="str">
        <f t="shared" si="0"/>
        <v>A</v>
      </c>
      <c r="AC34" s="22">
        <f t="shared" si="27"/>
        <v>69</v>
      </c>
      <c r="AD34" s="22" t="str">
        <f t="shared" si="1"/>
        <v>B+</v>
      </c>
      <c r="AE34" s="22">
        <f t="shared" si="28"/>
        <v>55</v>
      </c>
      <c r="AF34" s="22" t="str">
        <f t="shared" si="2"/>
        <v>B+</v>
      </c>
      <c r="AG34" s="22">
        <f t="shared" si="29"/>
        <v>67</v>
      </c>
      <c r="AH34" s="22" t="str">
        <f t="shared" si="3"/>
        <v>B+</v>
      </c>
      <c r="AI34" s="22">
        <f t="shared" si="30"/>
        <v>59</v>
      </c>
      <c r="AJ34" s="22" t="str">
        <f t="shared" si="4"/>
        <v>B+</v>
      </c>
      <c r="AK34" s="22" t="str">
        <f t="shared" si="18"/>
        <v>-</v>
      </c>
      <c r="AL34" s="22" t="str">
        <f t="shared" si="5"/>
        <v>-</v>
      </c>
      <c r="AM34" s="22">
        <f t="shared" si="31"/>
        <v>64</v>
      </c>
      <c r="AN34" s="22" t="str">
        <f t="shared" si="6"/>
        <v>B+</v>
      </c>
      <c r="AO34" s="22">
        <f t="shared" si="32"/>
        <v>68</v>
      </c>
      <c r="AP34" s="22" t="str">
        <f t="shared" si="7"/>
        <v>B+</v>
      </c>
      <c r="AQ34" s="22">
        <f t="shared" si="33"/>
        <v>75</v>
      </c>
      <c r="AR34" s="22" t="str">
        <f t="shared" si="8"/>
        <v>A</v>
      </c>
      <c r="AS34" s="22">
        <f t="shared" si="34"/>
        <v>60</v>
      </c>
      <c r="AT34" s="22" t="str">
        <f t="shared" si="9"/>
        <v>B+</v>
      </c>
      <c r="AU34" s="22">
        <f t="shared" si="35"/>
        <v>76</v>
      </c>
      <c r="AV34" s="22" t="str">
        <f t="shared" si="10"/>
        <v>A</v>
      </c>
      <c r="AW34" s="22">
        <f t="shared" si="24"/>
        <v>669</v>
      </c>
      <c r="AX34" s="22" t="str">
        <f t="shared" si="11"/>
        <v>B+</v>
      </c>
      <c r="AY34" s="10">
        <v>202</v>
      </c>
      <c r="AZ34" s="22">
        <f t="shared" si="12"/>
        <v>93</v>
      </c>
      <c r="BA34" s="33" t="str">
        <f t="shared" si="25"/>
        <v>Passed</v>
      </c>
    </row>
    <row r="35" spans="1:53" s="15" customFormat="1" ht="16.5" customHeight="1" x14ac:dyDescent="0.25">
      <c r="A35" s="10">
        <v>28</v>
      </c>
      <c r="B35" s="10">
        <v>1131</v>
      </c>
      <c r="C35" s="11" t="s">
        <v>107</v>
      </c>
      <c r="D35" s="10" t="s">
        <v>22</v>
      </c>
      <c r="E35" s="12" t="s">
        <v>39</v>
      </c>
      <c r="F35" s="13">
        <v>41438</v>
      </c>
      <c r="G35" s="13">
        <v>37864</v>
      </c>
      <c r="H35" s="14" t="s">
        <v>120</v>
      </c>
      <c r="I35" s="10">
        <v>10</v>
      </c>
      <c r="J35" s="10">
        <v>41</v>
      </c>
      <c r="K35" s="10">
        <v>24</v>
      </c>
      <c r="L35" s="10">
        <v>17</v>
      </c>
      <c r="M35" s="10">
        <v>32</v>
      </c>
      <c r="N35" s="10"/>
      <c r="O35" s="10">
        <v>23</v>
      </c>
      <c r="P35" s="10">
        <v>21</v>
      </c>
      <c r="Q35" s="10">
        <v>36</v>
      </c>
      <c r="R35" s="10">
        <v>28</v>
      </c>
      <c r="S35" s="10">
        <v>15</v>
      </c>
      <c r="T35" s="10">
        <v>14</v>
      </c>
      <c r="U35" s="10"/>
      <c r="V35" s="10">
        <v>26</v>
      </c>
      <c r="W35" s="10">
        <v>59</v>
      </c>
      <c r="X35" s="10">
        <v>65</v>
      </c>
      <c r="Y35" s="10">
        <v>52</v>
      </c>
      <c r="Z35" s="10">
        <v>64</v>
      </c>
      <c r="AA35" s="22">
        <f t="shared" si="26"/>
        <v>31</v>
      </c>
      <c r="AB35" s="22" t="str">
        <f t="shared" si="0"/>
        <v>C</v>
      </c>
      <c r="AC35" s="22">
        <f t="shared" si="27"/>
        <v>77</v>
      </c>
      <c r="AD35" s="22" t="str">
        <f t="shared" si="1"/>
        <v>A</v>
      </c>
      <c r="AE35" s="22">
        <f t="shared" si="28"/>
        <v>52</v>
      </c>
      <c r="AF35" s="22" t="str">
        <f t="shared" si="2"/>
        <v>B+</v>
      </c>
      <c r="AG35" s="22">
        <f t="shared" si="29"/>
        <v>32</v>
      </c>
      <c r="AH35" s="22" t="str">
        <f t="shared" si="3"/>
        <v>C</v>
      </c>
      <c r="AI35" s="22">
        <f t="shared" si="30"/>
        <v>46</v>
      </c>
      <c r="AJ35" s="22" t="str">
        <f t="shared" si="4"/>
        <v>B</v>
      </c>
      <c r="AK35" s="22" t="str">
        <f t="shared" si="18"/>
        <v>-</v>
      </c>
      <c r="AL35" s="22" t="str">
        <f t="shared" si="5"/>
        <v>-</v>
      </c>
      <c r="AM35" s="22">
        <f t="shared" si="31"/>
        <v>49</v>
      </c>
      <c r="AN35" s="22" t="str">
        <f t="shared" si="6"/>
        <v>B</v>
      </c>
      <c r="AO35" s="22">
        <f t="shared" si="32"/>
        <v>59</v>
      </c>
      <c r="AP35" s="22" t="str">
        <f t="shared" si="7"/>
        <v>B+</v>
      </c>
      <c r="AQ35" s="22">
        <f t="shared" si="33"/>
        <v>65</v>
      </c>
      <c r="AR35" s="22" t="str">
        <f t="shared" si="8"/>
        <v>B+</v>
      </c>
      <c r="AS35" s="22">
        <f t="shared" si="34"/>
        <v>52</v>
      </c>
      <c r="AT35" s="22" t="str">
        <f t="shared" si="9"/>
        <v>B+</v>
      </c>
      <c r="AU35" s="22">
        <f t="shared" si="35"/>
        <v>64</v>
      </c>
      <c r="AV35" s="22" t="str">
        <f t="shared" si="10"/>
        <v>B+</v>
      </c>
      <c r="AW35" s="22">
        <f t="shared" si="24"/>
        <v>527</v>
      </c>
      <c r="AX35" s="22" t="str">
        <f t="shared" si="11"/>
        <v>B+</v>
      </c>
      <c r="AY35" s="10">
        <v>213</v>
      </c>
      <c r="AZ35" s="22">
        <f t="shared" si="12"/>
        <v>98</v>
      </c>
      <c r="BA35" s="33" t="str">
        <f t="shared" si="25"/>
        <v>Passed</v>
      </c>
    </row>
    <row r="36" spans="1:53" s="15" customFormat="1" ht="16.5" customHeight="1" x14ac:dyDescent="0.25">
      <c r="A36" s="10">
        <v>29</v>
      </c>
      <c r="B36" s="10">
        <v>1149</v>
      </c>
      <c r="C36" s="11" t="s">
        <v>108</v>
      </c>
      <c r="D36" s="10" t="s">
        <v>22</v>
      </c>
      <c r="E36" s="12" t="s">
        <v>42</v>
      </c>
      <c r="F36" s="13">
        <v>41443</v>
      </c>
      <c r="G36" s="13">
        <v>37384</v>
      </c>
      <c r="H36" s="14" t="s">
        <v>58</v>
      </c>
      <c r="I36" s="10">
        <v>48</v>
      </c>
      <c r="J36" s="10">
        <v>48</v>
      </c>
      <c r="K36" s="10">
        <v>49</v>
      </c>
      <c r="L36" s="10">
        <v>48</v>
      </c>
      <c r="M36" s="10">
        <v>49</v>
      </c>
      <c r="N36" s="10"/>
      <c r="O36" s="10">
        <v>45</v>
      </c>
      <c r="P36" s="10">
        <v>42</v>
      </c>
      <c r="Q36" s="10">
        <v>45</v>
      </c>
      <c r="R36" s="10">
        <v>48</v>
      </c>
      <c r="S36" s="10">
        <v>35</v>
      </c>
      <c r="T36" s="10">
        <v>49</v>
      </c>
      <c r="U36" s="10"/>
      <c r="V36" s="10">
        <v>46</v>
      </c>
      <c r="W36" s="10">
        <v>86</v>
      </c>
      <c r="X36" s="10">
        <v>95</v>
      </c>
      <c r="Y36" s="10">
        <v>76</v>
      </c>
      <c r="Z36" s="10">
        <v>96</v>
      </c>
      <c r="AA36" s="22">
        <f t="shared" si="26"/>
        <v>90</v>
      </c>
      <c r="AB36" s="22" t="str">
        <f t="shared" si="0"/>
        <v>A</v>
      </c>
      <c r="AC36" s="22">
        <f t="shared" si="27"/>
        <v>93</v>
      </c>
      <c r="AD36" s="22" t="str">
        <f t="shared" si="1"/>
        <v>A+</v>
      </c>
      <c r="AE36" s="22">
        <f t="shared" si="28"/>
        <v>97</v>
      </c>
      <c r="AF36" s="22" t="str">
        <f t="shared" si="2"/>
        <v>A+</v>
      </c>
      <c r="AG36" s="22">
        <f t="shared" si="29"/>
        <v>83</v>
      </c>
      <c r="AH36" s="22" t="str">
        <f t="shared" si="3"/>
        <v>A</v>
      </c>
      <c r="AI36" s="22">
        <f t="shared" si="30"/>
        <v>98</v>
      </c>
      <c r="AJ36" s="22" t="str">
        <f t="shared" si="4"/>
        <v>A+</v>
      </c>
      <c r="AK36" s="22" t="str">
        <f t="shared" si="18"/>
        <v>-</v>
      </c>
      <c r="AL36" s="22" t="str">
        <f t="shared" si="5"/>
        <v>-</v>
      </c>
      <c r="AM36" s="22">
        <f t="shared" si="31"/>
        <v>91</v>
      </c>
      <c r="AN36" s="22" t="str">
        <f t="shared" si="6"/>
        <v>A+</v>
      </c>
      <c r="AO36" s="22">
        <f t="shared" si="32"/>
        <v>86</v>
      </c>
      <c r="AP36" s="22" t="str">
        <f t="shared" si="7"/>
        <v>A</v>
      </c>
      <c r="AQ36" s="22">
        <f t="shared" si="33"/>
        <v>95</v>
      </c>
      <c r="AR36" s="22" t="str">
        <f t="shared" si="8"/>
        <v>A+</v>
      </c>
      <c r="AS36" s="22">
        <f t="shared" si="34"/>
        <v>76</v>
      </c>
      <c r="AT36" s="22" t="str">
        <f t="shared" si="9"/>
        <v>A</v>
      </c>
      <c r="AU36" s="22">
        <f t="shared" si="35"/>
        <v>96</v>
      </c>
      <c r="AV36" s="22" t="str">
        <f t="shared" si="10"/>
        <v>A+</v>
      </c>
      <c r="AW36" s="22">
        <f t="shared" si="24"/>
        <v>905</v>
      </c>
      <c r="AX36" s="22" t="str">
        <f t="shared" si="11"/>
        <v>A</v>
      </c>
      <c r="AY36" s="10">
        <v>170</v>
      </c>
      <c r="AZ36" s="22">
        <f t="shared" si="12"/>
        <v>78</v>
      </c>
      <c r="BA36" s="33" t="str">
        <f t="shared" si="25"/>
        <v>Passed</v>
      </c>
    </row>
    <row r="37" spans="1:53" s="15" customFormat="1" ht="16.5" customHeight="1" x14ac:dyDescent="0.25">
      <c r="A37" s="10">
        <v>30</v>
      </c>
      <c r="B37" s="10">
        <v>1147</v>
      </c>
      <c r="C37" s="11" t="s">
        <v>109</v>
      </c>
      <c r="D37" s="10" t="s">
        <v>22</v>
      </c>
      <c r="E37" s="12" t="s">
        <v>39</v>
      </c>
      <c r="F37" s="13">
        <v>41443</v>
      </c>
      <c r="G37" s="13">
        <v>37597</v>
      </c>
      <c r="H37" s="14" t="s">
        <v>121</v>
      </c>
      <c r="I37" s="10">
        <v>45</v>
      </c>
      <c r="J37" s="10">
        <v>46</v>
      </c>
      <c r="K37" s="10">
        <v>36</v>
      </c>
      <c r="L37" s="10">
        <v>38</v>
      </c>
      <c r="M37" s="10">
        <v>42</v>
      </c>
      <c r="N37" s="10"/>
      <c r="O37" s="10">
        <v>31</v>
      </c>
      <c r="P37" s="10">
        <v>43</v>
      </c>
      <c r="Q37" s="10">
        <v>31</v>
      </c>
      <c r="R37" s="10">
        <v>44</v>
      </c>
      <c r="S37" s="10">
        <v>29</v>
      </c>
      <c r="T37" s="10">
        <v>45</v>
      </c>
      <c r="U37" s="10"/>
      <c r="V37" s="10">
        <v>34</v>
      </c>
      <c r="W37" s="10">
        <v>81</v>
      </c>
      <c r="X37" s="10">
        <v>90</v>
      </c>
      <c r="Y37" s="10">
        <v>72</v>
      </c>
      <c r="Z37" s="10">
        <v>89</v>
      </c>
      <c r="AA37" s="22">
        <f t="shared" si="26"/>
        <v>88</v>
      </c>
      <c r="AB37" s="22" t="str">
        <f t="shared" si="0"/>
        <v>A</v>
      </c>
      <c r="AC37" s="22">
        <f t="shared" si="27"/>
        <v>77</v>
      </c>
      <c r="AD37" s="22" t="str">
        <f t="shared" si="1"/>
        <v>A</v>
      </c>
      <c r="AE37" s="22">
        <f t="shared" si="28"/>
        <v>80</v>
      </c>
      <c r="AF37" s="22" t="str">
        <f t="shared" si="2"/>
        <v>A</v>
      </c>
      <c r="AG37" s="22">
        <f t="shared" si="29"/>
        <v>67</v>
      </c>
      <c r="AH37" s="22" t="str">
        <f t="shared" si="3"/>
        <v>B+</v>
      </c>
      <c r="AI37" s="22">
        <f t="shared" si="30"/>
        <v>87</v>
      </c>
      <c r="AJ37" s="22" t="str">
        <f t="shared" si="4"/>
        <v>A</v>
      </c>
      <c r="AK37" s="22" t="str">
        <f t="shared" si="18"/>
        <v>-</v>
      </c>
      <c r="AL37" s="22" t="str">
        <f t="shared" si="5"/>
        <v>-</v>
      </c>
      <c r="AM37" s="22">
        <f t="shared" si="31"/>
        <v>65</v>
      </c>
      <c r="AN37" s="22" t="str">
        <f t="shared" si="6"/>
        <v>B+</v>
      </c>
      <c r="AO37" s="22">
        <f t="shared" si="32"/>
        <v>81</v>
      </c>
      <c r="AP37" s="22" t="str">
        <f t="shared" si="7"/>
        <v>A</v>
      </c>
      <c r="AQ37" s="22">
        <f t="shared" si="33"/>
        <v>90</v>
      </c>
      <c r="AR37" s="22" t="str">
        <f t="shared" si="8"/>
        <v>A</v>
      </c>
      <c r="AS37" s="22">
        <f t="shared" si="34"/>
        <v>72</v>
      </c>
      <c r="AT37" s="22" t="str">
        <f t="shared" si="9"/>
        <v>A</v>
      </c>
      <c r="AU37" s="22">
        <f t="shared" si="35"/>
        <v>89</v>
      </c>
      <c r="AV37" s="22" t="str">
        <f t="shared" si="10"/>
        <v>A</v>
      </c>
      <c r="AW37" s="22">
        <f t="shared" si="24"/>
        <v>796</v>
      </c>
      <c r="AX37" s="22" t="str">
        <f t="shared" si="11"/>
        <v>A</v>
      </c>
      <c r="AY37" s="10">
        <v>195</v>
      </c>
      <c r="AZ37" s="22">
        <f t="shared" si="12"/>
        <v>89</v>
      </c>
      <c r="BA37" s="33" t="str">
        <f t="shared" si="25"/>
        <v>Passed</v>
      </c>
    </row>
    <row r="38" spans="1:53" s="15" customFormat="1" ht="16.5" customHeight="1" x14ac:dyDescent="0.25">
      <c r="A38" s="10">
        <v>31</v>
      </c>
      <c r="B38" s="10">
        <v>1159</v>
      </c>
      <c r="C38" s="11" t="s">
        <v>110</v>
      </c>
      <c r="D38" s="10" t="s">
        <v>22</v>
      </c>
      <c r="E38" s="12" t="s">
        <v>42</v>
      </c>
      <c r="F38" s="13">
        <v>41444</v>
      </c>
      <c r="G38" s="13">
        <v>37281</v>
      </c>
      <c r="H38" s="14" t="s">
        <v>72</v>
      </c>
      <c r="I38" s="10">
        <v>43</v>
      </c>
      <c r="J38" s="10">
        <v>45</v>
      </c>
      <c r="K38" s="10">
        <v>36</v>
      </c>
      <c r="L38" s="10">
        <v>41</v>
      </c>
      <c r="M38" s="10">
        <v>44</v>
      </c>
      <c r="N38" s="10"/>
      <c r="O38" s="10">
        <v>37</v>
      </c>
      <c r="P38" s="10">
        <v>29</v>
      </c>
      <c r="Q38" s="10">
        <v>40</v>
      </c>
      <c r="R38" s="10">
        <v>35</v>
      </c>
      <c r="S38" s="10">
        <v>37</v>
      </c>
      <c r="T38" s="10">
        <v>40</v>
      </c>
      <c r="U38" s="10"/>
      <c r="V38" s="10">
        <v>43</v>
      </c>
      <c r="W38" s="10">
        <v>86</v>
      </c>
      <c r="X38" s="10">
        <v>95</v>
      </c>
      <c r="Y38" s="10">
        <v>76</v>
      </c>
      <c r="Z38" s="10">
        <v>96</v>
      </c>
      <c r="AA38" s="22">
        <f t="shared" si="26"/>
        <v>72</v>
      </c>
      <c r="AB38" s="22" t="str">
        <f t="shared" si="0"/>
        <v>A</v>
      </c>
      <c r="AC38" s="22">
        <f t="shared" si="27"/>
        <v>85</v>
      </c>
      <c r="AD38" s="22" t="str">
        <f t="shared" si="1"/>
        <v>A</v>
      </c>
      <c r="AE38" s="22">
        <f t="shared" si="28"/>
        <v>71</v>
      </c>
      <c r="AF38" s="22" t="str">
        <f t="shared" si="2"/>
        <v>A</v>
      </c>
      <c r="AG38" s="22">
        <f t="shared" si="29"/>
        <v>78</v>
      </c>
      <c r="AH38" s="22" t="str">
        <f t="shared" si="3"/>
        <v>A</v>
      </c>
      <c r="AI38" s="22">
        <f t="shared" si="30"/>
        <v>84</v>
      </c>
      <c r="AJ38" s="22" t="str">
        <f t="shared" si="4"/>
        <v>A</v>
      </c>
      <c r="AK38" s="22" t="str">
        <f t="shared" si="18"/>
        <v>-</v>
      </c>
      <c r="AL38" s="22" t="str">
        <f t="shared" si="5"/>
        <v>-</v>
      </c>
      <c r="AM38" s="22">
        <f t="shared" si="31"/>
        <v>80</v>
      </c>
      <c r="AN38" s="22" t="str">
        <f t="shared" si="6"/>
        <v>A</v>
      </c>
      <c r="AO38" s="22">
        <f t="shared" si="32"/>
        <v>86</v>
      </c>
      <c r="AP38" s="22" t="str">
        <f t="shared" si="7"/>
        <v>A</v>
      </c>
      <c r="AQ38" s="22">
        <f t="shared" si="33"/>
        <v>95</v>
      </c>
      <c r="AR38" s="22" t="str">
        <f t="shared" si="8"/>
        <v>A+</v>
      </c>
      <c r="AS38" s="22">
        <f t="shared" si="34"/>
        <v>76</v>
      </c>
      <c r="AT38" s="22" t="str">
        <f t="shared" si="9"/>
        <v>A</v>
      </c>
      <c r="AU38" s="22">
        <f t="shared" si="35"/>
        <v>96</v>
      </c>
      <c r="AV38" s="22" t="str">
        <f t="shared" si="10"/>
        <v>A+</v>
      </c>
      <c r="AW38" s="22">
        <f t="shared" si="24"/>
        <v>823</v>
      </c>
      <c r="AX38" s="22" t="str">
        <f t="shared" si="11"/>
        <v>A</v>
      </c>
      <c r="AY38" s="10">
        <v>208</v>
      </c>
      <c r="AZ38" s="22">
        <f t="shared" si="12"/>
        <v>95</v>
      </c>
      <c r="BA38" s="33" t="str">
        <f t="shared" si="25"/>
        <v>Passed</v>
      </c>
    </row>
    <row r="39" spans="1:53" s="15" customFormat="1" ht="16.5" customHeight="1" x14ac:dyDescent="0.25">
      <c r="A39" s="10">
        <v>32</v>
      </c>
      <c r="B39" s="10">
        <v>1152</v>
      </c>
      <c r="C39" s="16" t="s">
        <v>111</v>
      </c>
      <c r="D39" s="10" t="s">
        <v>22</v>
      </c>
      <c r="E39" s="12" t="s">
        <v>41</v>
      </c>
      <c r="F39" s="13">
        <v>41443</v>
      </c>
      <c r="G39" s="13">
        <v>37836</v>
      </c>
      <c r="H39" s="14" t="s">
        <v>73</v>
      </c>
      <c r="I39" s="10">
        <v>48</v>
      </c>
      <c r="J39" s="10">
        <v>45</v>
      </c>
      <c r="K39" s="10">
        <v>40</v>
      </c>
      <c r="L39" s="10">
        <v>47</v>
      </c>
      <c r="M39" s="10">
        <v>44</v>
      </c>
      <c r="N39" s="10"/>
      <c r="O39" s="10">
        <v>34</v>
      </c>
      <c r="P39" s="10">
        <v>40</v>
      </c>
      <c r="Q39" s="10">
        <v>48</v>
      </c>
      <c r="R39" s="10">
        <v>46</v>
      </c>
      <c r="S39" s="10">
        <v>27</v>
      </c>
      <c r="T39" s="10">
        <v>38</v>
      </c>
      <c r="U39" s="10"/>
      <c r="V39" s="10">
        <v>41</v>
      </c>
      <c r="W39" s="10">
        <v>86</v>
      </c>
      <c r="X39" s="10">
        <v>95</v>
      </c>
      <c r="Y39" s="10">
        <v>76</v>
      </c>
      <c r="Z39" s="10">
        <v>94</v>
      </c>
      <c r="AA39" s="22">
        <f t="shared" si="26"/>
        <v>88</v>
      </c>
      <c r="AB39" s="22" t="str">
        <f t="shared" si="0"/>
        <v>A</v>
      </c>
      <c r="AC39" s="22">
        <f t="shared" si="27"/>
        <v>93</v>
      </c>
      <c r="AD39" s="22" t="str">
        <f t="shared" si="1"/>
        <v>A+</v>
      </c>
      <c r="AE39" s="22">
        <f t="shared" si="28"/>
        <v>86</v>
      </c>
      <c r="AF39" s="22" t="str">
        <f t="shared" si="2"/>
        <v>A</v>
      </c>
      <c r="AG39" s="22">
        <f t="shared" si="29"/>
        <v>74</v>
      </c>
      <c r="AH39" s="22" t="str">
        <f t="shared" si="3"/>
        <v>A</v>
      </c>
      <c r="AI39" s="22">
        <f t="shared" si="30"/>
        <v>82</v>
      </c>
      <c r="AJ39" s="22" t="str">
        <f t="shared" si="4"/>
        <v>A</v>
      </c>
      <c r="AK39" s="22" t="str">
        <f t="shared" si="18"/>
        <v>-</v>
      </c>
      <c r="AL39" s="22" t="str">
        <f t="shared" si="5"/>
        <v>-</v>
      </c>
      <c r="AM39" s="22">
        <f t="shared" si="31"/>
        <v>75</v>
      </c>
      <c r="AN39" s="22" t="str">
        <f t="shared" si="6"/>
        <v>A</v>
      </c>
      <c r="AO39" s="22">
        <f t="shared" si="32"/>
        <v>86</v>
      </c>
      <c r="AP39" s="22" t="str">
        <f t="shared" si="7"/>
        <v>A</v>
      </c>
      <c r="AQ39" s="22">
        <f t="shared" si="33"/>
        <v>95</v>
      </c>
      <c r="AR39" s="22" t="str">
        <f t="shared" si="8"/>
        <v>A+</v>
      </c>
      <c r="AS39" s="22">
        <f t="shared" si="34"/>
        <v>76</v>
      </c>
      <c r="AT39" s="22" t="str">
        <f t="shared" si="9"/>
        <v>A</v>
      </c>
      <c r="AU39" s="22">
        <f t="shared" si="35"/>
        <v>94</v>
      </c>
      <c r="AV39" s="22" t="str">
        <f t="shared" si="10"/>
        <v>A+</v>
      </c>
      <c r="AW39" s="22">
        <f t="shared" si="24"/>
        <v>849</v>
      </c>
      <c r="AX39" s="22" t="str">
        <f t="shared" si="11"/>
        <v>A</v>
      </c>
      <c r="AY39" s="10">
        <v>207</v>
      </c>
      <c r="AZ39" s="22">
        <f t="shared" si="12"/>
        <v>95</v>
      </c>
      <c r="BA39" s="33" t="str">
        <f t="shared" si="25"/>
        <v>Passed</v>
      </c>
    </row>
    <row r="40" spans="1:53" s="15" customFormat="1" ht="16.5" customHeight="1" x14ac:dyDescent="0.25">
      <c r="A40" s="10">
        <v>33</v>
      </c>
      <c r="B40" s="10">
        <v>1161</v>
      </c>
      <c r="C40" s="11" t="s">
        <v>112</v>
      </c>
      <c r="D40" s="10" t="s">
        <v>22</v>
      </c>
      <c r="E40" s="12" t="s">
        <v>39</v>
      </c>
      <c r="F40" s="13">
        <v>41445</v>
      </c>
      <c r="G40" s="13">
        <v>37847</v>
      </c>
      <c r="H40" s="14" t="s">
        <v>74</v>
      </c>
      <c r="I40" s="10">
        <v>48</v>
      </c>
      <c r="J40" s="10">
        <v>43</v>
      </c>
      <c r="K40" s="10">
        <v>34</v>
      </c>
      <c r="L40" s="10">
        <v>34</v>
      </c>
      <c r="M40" s="10">
        <v>30</v>
      </c>
      <c r="N40" s="10"/>
      <c r="O40" s="10">
        <v>30</v>
      </c>
      <c r="P40" s="10">
        <v>29</v>
      </c>
      <c r="Q40" s="10">
        <v>33</v>
      </c>
      <c r="R40" s="10">
        <v>36</v>
      </c>
      <c r="S40" s="10">
        <v>18</v>
      </c>
      <c r="T40" s="10">
        <v>27</v>
      </c>
      <c r="U40" s="10"/>
      <c r="V40" s="10">
        <v>32</v>
      </c>
      <c r="W40" s="10">
        <v>79</v>
      </c>
      <c r="X40" s="10">
        <v>88</v>
      </c>
      <c r="Y40" s="10">
        <v>70</v>
      </c>
      <c r="Z40" s="10">
        <v>89</v>
      </c>
      <c r="AA40" s="22">
        <f t="shared" si="26"/>
        <v>77</v>
      </c>
      <c r="AB40" s="22" t="str">
        <f t="shared" si="0"/>
        <v>A</v>
      </c>
      <c r="AC40" s="22">
        <f t="shared" si="27"/>
        <v>76</v>
      </c>
      <c r="AD40" s="22" t="str">
        <f t="shared" si="1"/>
        <v>A</v>
      </c>
      <c r="AE40" s="22">
        <f t="shared" si="28"/>
        <v>70</v>
      </c>
      <c r="AF40" s="22" t="str">
        <f t="shared" si="2"/>
        <v>B+</v>
      </c>
      <c r="AG40" s="22">
        <f t="shared" si="29"/>
        <v>52</v>
      </c>
      <c r="AH40" s="22" t="str">
        <f t="shared" si="3"/>
        <v>B+</v>
      </c>
      <c r="AI40" s="22">
        <f t="shared" si="30"/>
        <v>57</v>
      </c>
      <c r="AJ40" s="22" t="str">
        <f t="shared" si="4"/>
        <v>B+</v>
      </c>
      <c r="AK40" s="22" t="str">
        <f t="shared" si="18"/>
        <v>-</v>
      </c>
      <c r="AL40" s="22" t="str">
        <f t="shared" si="5"/>
        <v>-</v>
      </c>
      <c r="AM40" s="22">
        <f t="shared" si="31"/>
        <v>62</v>
      </c>
      <c r="AN40" s="22" t="str">
        <f t="shared" si="6"/>
        <v>B+</v>
      </c>
      <c r="AO40" s="22">
        <f t="shared" si="32"/>
        <v>79</v>
      </c>
      <c r="AP40" s="22" t="str">
        <f t="shared" si="7"/>
        <v>A</v>
      </c>
      <c r="AQ40" s="22">
        <f t="shared" si="33"/>
        <v>88</v>
      </c>
      <c r="AR40" s="22" t="str">
        <f t="shared" si="8"/>
        <v>A</v>
      </c>
      <c r="AS40" s="22">
        <f t="shared" si="34"/>
        <v>70</v>
      </c>
      <c r="AT40" s="22" t="str">
        <f t="shared" si="9"/>
        <v>B+</v>
      </c>
      <c r="AU40" s="22">
        <f t="shared" si="35"/>
        <v>89</v>
      </c>
      <c r="AV40" s="22" t="str">
        <f t="shared" si="10"/>
        <v>A</v>
      </c>
      <c r="AW40" s="22">
        <f t="shared" si="24"/>
        <v>720</v>
      </c>
      <c r="AX40" s="22" t="str">
        <f t="shared" si="11"/>
        <v>A</v>
      </c>
      <c r="AY40" s="10">
        <v>210</v>
      </c>
      <c r="AZ40" s="22">
        <f t="shared" si="12"/>
        <v>96</v>
      </c>
      <c r="BA40" s="33" t="str">
        <f t="shared" si="25"/>
        <v>Passed</v>
      </c>
    </row>
    <row r="41" spans="1:53" s="15" customFormat="1" ht="16.5" customHeight="1" x14ac:dyDescent="0.25">
      <c r="A41" s="10">
        <v>34</v>
      </c>
      <c r="B41" s="10">
        <v>1163</v>
      </c>
      <c r="C41" s="11" t="s">
        <v>113</v>
      </c>
      <c r="D41" s="10" t="s">
        <v>22</v>
      </c>
      <c r="E41" s="12" t="s">
        <v>41</v>
      </c>
      <c r="F41" s="13">
        <v>41445</v>
      </c>
      <c r="G41" s="13">
        <v>37735</v>
      </c>
      <c r="H41" s="14" t="s">
        <v>75</v>
      </c>
      <c r="I41" s="10">
        <v>31</v>
      </c>
      <c r="J41" s="10">
        <v>38</v>
      </c>
      <c r="K41" s="10">
        <v>24</v>
      </c>
      <c r="L41" s="10">
        <v>29</v>
      </c>
      <c r="M41" s="10">
        <v>34</v>
      </c>
      <c r="N41" s="10"/>
      <c r="O41" s="10">
        <v>34</v>
      </c>
      <c r="P41" s="10">
        <v>35</v>
      </c>
      <c r="Q41" s="10">
        <v>26</v>
      </c>
      <c r="R41" s="10">
        <v>22</v>
      </c>
      <c r="S41" s="10">
        <v>19</v>
      </c>
      <c r="T41" s="10">
        <v>34</v>
      </c>
      <c r="U41" s="10"/>
      <c r="V41" s="10">
        <v>28</v>
      </c>
      <c r="W41" s="10">
        <v>72</v>
      </c>
      <c r="X41" s="10">
        <v>80</v>
      </c>
      <c r="Y41" s="10">
        <v>64</v>
      </c>
      <c r="Z41" s="10">
        <v>79</v>
      </c>
      <c r="AA41" s="22">
        <f t="shared" si="26"/>
        <v>66</v>
      </c>
      <c r="AB41" s="22" t="str">
        <f t="shared" si="0"/>
        <v>B+</v>
      </c>
      <c r="AC41" s="22">
        <f t="shared" si="27"/>
        <v>64</v>
      </c>
      <c r="AD41" s="22" t="str">
        <f t="shared" si="1"/>
        <v>B+</v>
      </c>
      <c r="AE41" s="22">
        <f t="shared" si="28"/>
        <v>46</v>
      </c>
      <c r="AF41" s="22" t="str">
        <f t="shared" si="2"/>
        <v>B</v>
      </c>
      <c r="AG41" s="22">
        <f t="shared" si="29"/>
        <v>48</v>
      </c>
      <c r="AH41" s="22" t="str">
        <f t="shared" si="3"/>
        <v>B</v>
      </c>
      <c r="AI41" s="22">
        <f t="shared" si="30"/>
        <v>68</v>
      </c>
      <c r="AJ41" s="22" t="str">
        <f t="shared" si="4"/>
        <v>B+</v>
      </c>
      <c r="AK41" s="22" t="str">
        <f t="shared" si="18"/>
        <v>-</v>
      </c>
      <c r="AL41" s="22" t="str">
        <f t="shared" si="5"/>
        <v>-</v>
      </c>
      <c r="AM41" s="22">
        <f t="shared" si="31"/>
        <v>62</v>
      </c>
      <c r="AN41" s="22" t="str">
        <f t="shared" si="6"/>
        <v>B+</v>
      </c>
      <c r="AO41" s="22">
        <f t="shared" si="32"/>
        <v>72</v>
      </c>
      <c r="AP41" s="22" t="str">
        <f t="shared" si="7"/>
        <v>A</v>
      </c>
      <c r="AQ41" s="22">
        <f t="shared" si="33"/>
        <v>80</v>
      </c>
      <c r="AR41" s="22" t="str">
        <f t="shared" si="8"/>
        <v>A</v>
      </c>
      <c r="AS41" s="22">
        <f t="shared" si="34"/>
        <v>64</v>
      </c>
      <c r="AT41" s="22" t="str">
        <f t="shared" si="9"/>
        <v>B+</v>
      </c>
      <c r="AU41" s="22">
        <f t="shared" si="35"/>
        <v>79</v>
      </c>
      <c r="AV41" s="22" t="str">
        <f t="shared" si="10"/>
        <v>A</v>
      </c>
      <c r="AW41" s="22">
        <f t="shared" si="24"/>
        <v>649</v>
      </c>
      <c r="AX41" s="22" t="str">
        <f t="shared" si="11"/>
        <v>B+</v>
      </c>
      <c r="AY41" s="10">
        <v>174</v>
      </c>
      <c r="AZ41" s="22">
        <f t="shared" si="12"/>
        <v>80</v>
      </c>
      <c r="BA41" s="33" t="str">
        <f t="shared" si="25"/>
        <v>Passed</v>
      </c>
    </row>
    <row r="42" spans="1:53" s="15" customFormat="1" ht="16.5" customHeight="1" x14ac:dyDescent="0.25">
      <c r="A42" s="10">
        <v>35</v>
      </c>
      <c r="B42" s="10">
        <v>1136</v>
      </c>
      <c r="C42" s="11" t="s">
        <v>114</v>
      </c>
      <c r="D42" s="10" t="s">
        <v>22</v>
      </c>
      <c r="E42" s="12" t="s">
        <v>41</v>
      </c>
      <c r="F42" s="13">
        <v>41437</v>
      </c>
      <c r="G42" s="13">
        <v>37788</v>
      </c>
      <c r="H42" s="14" t="s">
        <v>122</v>
      </c>
      <c r="I42" s="10">
        <v>48</v>
      </c>
      <c r="J42" s="10">
        <v>41</v>
      </c>
      <c r="K42" s="10">
        <v>30</v>
      </c>
      <c r="L42" s="10">
        <v>34</v>
      </c>
      <c r="M42" s="10">
        <v>38</v>
      </c>
      <c r="N42" s="10"/>
      <c r="O42" s="10">
        <v>29</v>
      </c>
      <c r="P42" s="10">
        <v>27</v>
      </c>
      <c r="Q42" s="10">
        <v>32</v>
      </c>
      <c r="R42" s="10">
        <v>33</v>
      </c>
      <c r="S42" s="10">
        <v>22</v>
      </c>
      <c r="T42" s="10">
        <v>24</v>
      </c>
      <c r="U42" s="10"/>
      <c r="V42" s="10">
        <v>39</v>
      </c>
      <c r="W42" s="10">
        <v>77</v>
      </c>
      <c r="X42" s="10">
        <v>85</v>
      </c>
      <c r="Y42" s="10">
        <v>68</v>
      </c>
      <c r="Z42" s="10">
        <v>86</v>
      </c>
      <c r="AA42" s="22">
        <f t="shared" si="26"/>
        <v>75</v>
      </c>
      <c r="AB42" s="22" t="str">
        <f t="shared" si="0"/>
        <v>A</v>
      </c>
      <c r="AC42" s="22">
        <f t="shared" si="27"/>
        <v>73</v>
      </c>
      <c r="AD42" s="22" t="str">
        <f t="shared" si="1"/>
        <v>A</v>
      </c>
      <c r="AE42" s="22">
        <f t="shared" si="28"/>
        <v>63</v>
      </c>
      <c r="AF42" s="22" t="str">
        <f t="shared" si="2"/>
        <v>B+</v>
      </c>
      <c r="AG42" s="22">
        <f t="shared" si="29"/>
        <v>56</v>
      </c>
      <c r="AH42" s="22" t="str">
        <f t="shared" si="3"/>
        <v>B+</v>
      </c>
      <c r="AI42" s="22">
        <f t="shared" si="30"/>
        <v>62</v>
      </c>
      <c r="AJ42" s="22" t="str">
        <f t="shared" si="4"/>
        <v>B+</v>
      </c>
      <c r="AK42" s="22" t="str">
        <f t="shared" si="18"/>
        <v>-</v>
      </c>
      <c r="AL42" s="22" t="str">
        <f t="shared" si="5"/>
        <v>-</v>
      </c>
      <c r="AM42" s="22">
        <f t="shared" si="31"/>
        <v>68</v>
      </c>
      <c r="AN42" s="22" t="str">
        <f t="shared" si="6"/>
        <v>B+</v>
      </c>
      <c r="AO42" s="22">
        <f t="shared" si="32"/>
        <v>77</v>
      </c>
      <c r="AP42" s="22" t="str">
        <f t="shared" si="7"/>
        <v>A</v>
      </c>
      <c r="AQ42" s="22">
        <f t="shared" si="33"/>
        <v>85</v>
      </c>
      <c r="AR42" s="22" t="str">
        <f t="shared" si="8"/>
        <v>A</v>
      </c>
      <c r="AS42" s="22">
        <f t="shared" si="34"/>
        <v>68</v>
      </c>
      <c r="AT42" s="22" t="str">
        <f t="shared" si="9"/>
        <v>B+</v>
      </c>
      <c r="AU42" s="22">
        <f t="shared" si="35"/>
        <v>86</v>
      </c>
      <c r="AV42" s="22" t="str">
        <f t="shared" si="10"/>
        <v>A</v>
      </c>
      <c r="AW42" s="22">
        <f t="shared" si="24"/>
        <v>713</v>
      </c>
      <c r="AX42" s="22" t="str">
        <f t="shared" si="11"/>
        <v>A</v>
      </c>
      <c r="AY42" s="10">
        <v>205</v>
      </c>
      <c r="AZ42" s="22">
        <f t="shared" si="12"/>
        <v>94</v>
      </c>
      <c r="BA42" s="33" t="str">
        <f t="shared" si="25"/>
        <v>Passed</v>
      </c>
    </row>
    <row r="43" spans="1:53" s="15" customFormat="1" ht="16.5" customHeight="1" x14ac:dyDescent="0.25">
      <c r="A43" s="10">
        <v>36</v>
      </c>
      <c r="B43" s="10">
        <v>1172</v>
      </c>
      <c r="C43" s="11" t="s">
        <v>115</v>
      </c>
      <c r="D43" s="10" t="s">
        <v>22</v>
      </c>
      <c r="E43" s="12" t="s">
        <v>39</v>
      </c>
      <c r="F43" s="13">
        <v>41460</v>
      </c>
      <c r="G43" s="13">
        <v>37622</v>
      </c>
      <c r="H43" s="14" t="s">
        <v>76</v>
      </c>
      <c r="I43" s="10">
        <v>43</v>
      </c>
      <c r="J43" s="10">
        <v>41</v>
      </c>
      <c r="K43" s="10">
        <v>25</v>
      </c>
      <c r="L43" s="10">
        <v>31</v>
      </c>
      <c r="M43" s="10">
        <v>30</v>
      </c>
      <c r="N43" s="10"/>
      <c r="O43" s="10">
        <v>39</v>
      </c>
      <c r="P43" s="10">
        <v>31</v>
      </c>
      <c r="Q43" s="10">
        <v>27</v>
      </c>
      <c r="R43" s="10">
        <v>37</v>
      </c>
      <c r="S43" s="10">
        <v>24</v>
      </c>
      <c r="T43" s="10">
        <v>27</v>
      </c>
      <c r="U43" s="10"/>
      <c r="V43" s="10">
        <v>38</v>
      </c>
      <c r="W43" s="10">
        <v>77</v>
      </c>
      <c r="X43" s="10">
        <v>85</v>
      </c>
      <c r="Y43" s="10">
        <v>68</v>
      </c>
      <c r="Z43" s="10">
        <v>84</v>
      </c>
      <c r="AA43" s="22">
        <f t="shared" si="26"/>
        <v>74</v>
      </c>
      <c r="AB43" s="22" t="str">
        <f t="shared" si="0"/>
        <v>A</v>
      </c>
      <c r="AC43" s="22">
        <f t="shared" si="27"/>
        <v>68</v>
      </c>
      <c r="AD43" s="22" t="str">
        <f t="shared" si="1"/>
        <v>B+</v>
      </c>
      <c r="AE43" s="22">
        <f t="shared" si="28"/>
        <v>62</v>
      </c>
      <c r="AF43" s="22" t="str">
        <f t="shared" si="2"/>
        <v>B+</v>
      </c>
      <c r="AG43" s="22">
        <f t="shared" si="29"/>
        <v>55</v>
      </c>
      <c r="AH43" s="22" t="str">
        <f t="shared" si="3"/>
        <v>B+</v>
      </c>
      <c r="AI43" s="22">
        <f t="shared" si="30"/>
        <v>57</v>
      </c>
      <c r="AJ43" s="22" t="str">
        <f t="shared" si="4"/>
        <v>B+</v>
      </c>
      <c r="AK43" s="22" t="str">
        <f t="shared" si="18"/>
        <v>-</v>
      </c>
      <c r="AL43" s="22" t="str">
        <f t="shared" si="5"/>
        <v>-</v>
      </c>
      <c r="AM43" s="22">
        <f t="shared" si="31"/>
        <v>77</v>
      </c>
      <c r="AN43" s="22" t="str">
        <f t="shared" si="6"/>
        <v>A</v>
      </c>
      <c r="AO43" s="22">
        <f t="shared" si="32"/>
        <v>77</v>
      </c>
      <c r="AP43" s="22" t="str">
        <f t="shared" si="7"/>
        <v>A</v>
      </c>
      <c r="AQ43" s="22">
        <f t="shared" si="33"/>
        <v>85</v>
      </c>
      <c r="AR43" s="22" t="str">
        <f t="shared" si="8"/>
        <v>A</v>
      </c>
      <c r="AS43" s="22">
        <f t="shared" si="34"/>
        <v>68</v>
      </c>
      <c r="AT43" s="22" t="str">
        <f t="shared" si="9"/>
        <v>B+</v>
      </c>
      <c r="AU43" s="22">
        <f t="shared" si="35"/>
        <v>84</v>
      </c>
      <c r="AV43" s="22" t="str">
        <f t="shared" si="10"/>
        <v>A</v>
      </c>
      <c r="AW43" s="22">
        <f t="shared" si="24"/>
        <v>707</v>
      </c>
      <c r="AX43" s="22" t="str">
        <f t="shared" si="11"/>
        <v>B+</v>
      </c>
      <c r="AY43" s="10">
        <v>181</v>
      </c>
      <c r="AZ43" s="22">
        <f t="shared" si="12"/>
        <v>83</v>
      </c>
      <c r="BA43" s="33" t="str">
        <f t="shared" si="25"/>
        <v>Passed</v>
      </c>
    </row>
    <row r="44" spans="1:53" s="15" customFormat="1" ht="16.5" customHeight="1" x14ac:dyDescent="0.25">
      <c r="A44" s="10">
        <v>37</v>
      </c>
      <c r="B44" s="10">
        <v>1144</v>
      </c>
      <c r="C44" s="11" t="s">
        <v>116</v>
      </c>
      <c r="D44" s="10" t="s">
        <v>22</v>
      </c>
      <c r="E44" s="12" t="s">
        <v>42</v>
      </c>
      <c r="F44" s="13">
        <v>41442</v>
      </c>
      <c r="G44" s="13">
        <v>37836</v>
      </c>
      <c r="H44" s="14" t="s">
        <v>77</v>
      </c>
      <c r="I44" s="10">
        <v>48</v>
      </c>
      <c r="J44" s="10">
        <v>46</v>
      </c>
      <c r="K44" s="10">
        <v>40</v>
      </c>
      <c r="L44" s="10">
        <v>38</v>
      </c>
      <c r="M44" s="10">
        <v>34</v>
      </c>
      <c r="N44" s="10"/>
      <c r="O44" s="10">
        <v>30</v>
      </c>
      <c r="P44" s="10">
        <v>47</v>
      </c>
      <c r="Q44" s="10">
        <v>46</v>
      </c>
      <c r="R44" s="10">
        <v>47</v>
      </c>
      <c r="S44" s="10">
        <v>24</v>
      </c>
      <c r="T44" s="10">
        <v>48</v>
      </c>
      <c r="U44" s="10"/>
      <c r="V44" s="10">
        <v>40</v>
      </c>
      <c r="W44" s="10">
        <v>81</v>
      </c>
      <c r="X44" s="10">
        <v>90</v>
      </c>
      <c r="Y44" s="10">
        <v>72</v>
      </c>
      <c r="Z44" s="10">
        <v>91</v>
      </c>
      <c r="AA44" s="22">
        <f t="shared" si="26"/>
        <v>95</v>
      </c>
      <c r="AB44" s="22" t="str">
        <f t="shared" si="0"/>
        <v>A+</v>
      </c>
      <c r="AC44" s="22">
        <f t="shared" si="27"/>
        <v>92</v>
      </c>
      <c r="AD44" s="22" t="str">
        <f t="shared" si="1"/>
        <v>A+</v>
      </c>
      <c r="AE44" s="22">
        <f t="shared" si="28"/>
        <v>87</v>
      </c>
      <c r="AF44" s="22" t="str">
        <f t="shared" si="2"/>
        <v>A</v>
      </c>
      <c r="AG44" s="22">
        <f t="shared" si="29"/>
        <v>62</v>
      </c>
      <c r="AH44" s="22" t="str">
        <f t="shared" si="3"/>
        <v>B+</v>
      </c>
      <c r="AI44" s="22">
        <f t="shared" si="30"/>
        <v>82</v>
      </c>
      <c r="AJ44" s="22" t="str">
        <f t="shared" si="4"/>
        <v>A</v>
      </c>
      <c r="AK44" s="22" t="str">
        <f t="shared" si="18"/>
        <v>-</v>
      </c>
      <c r="AL44" s="22" t="str">
        <f t="shared" si="5"/>
        <v>-</v>
      </c>
      <c r="AM44" s="22">
        <f t="shared" si="31"/>
        <v>70</v>
      </c>
      <c r="AN44" s="22" t="str">
        <f t="shared" si="6"/>
        <v>B+</v>
      </c>
      <c r="AO44" s="22">
        <f t="shared" si="32"/>
        <v>81</v>
      </c>
      <c r="AP44" s="22" t="str">
        <f t="shared" si="7"/>
        <v>A</v>
      </c>
      <c r="AQ44" s="22">
        <f t="shared" si="33"/>
        <v>90</v>
      </c>
      <c r="AR44" s="22" t="str">
        <f t="shared" si="8"/>
        <v>A</v>
      </c>
      <c r="AS44" s="22">
        <f t="shared" si="34"/>
        <v>72</v>
      </c>
      <c r="AT44" s="22" t="str">
        <f t="shared" si="9"/>
        <v>A</v>
      </c>
      <c r="AU44" s="22">
        <f t="shared" si="35"/>
        <v>91</v>
      </c>
      <c r="AV44" s="22" t="str">
        <f t="shared" si="10"/>
        <v>A+</v>
      </c>
      <c r="AW44" s="22">
        <f t="shared" si="24"/>
        <v>822</v>
      </c>
      <c r="AX44" s="22" t="str">
        <f t="shared" si="11"/>
        <v>A</v>
      </c>
      <c r="AY44" s="10">
        <v>211</v>
      </c>
      <c r="AZ44" s="22">
        <f t="shared" si="12"/>
        <v>97</v>
      </c>
      <c r="BA44" s="33" t="str">
        <f t="shared" si="25"/>
        <v>Passed</v>
      </c>
    </row>
    <row r="45" spans="1:53" s="15" customFormat="1" ht="16.5" customHeight="1" x14ac:dyDescent="0.25">
      <c r="A45" s="10">
        <v>38</v>
      </c>
      <c r="B45" s="10">
        <v>1141</v>
      </c>
      <c r="C45" s="11" t="s">
        <v>117</v>
      </c>
      <c r="D45" s="10" t="s">
        <v>22</v>
      </c>
      <c r="E45" s="12" t="s">
        <v>39</v>
      </c>
      <c r="F45" s="13">
        <v>41439</v>
      </c>
      <c r="G45" s="13">
        <v>37747</v>
      </c>
      <c r="H45" s="14" t="s">
        <v>78</v>
      </c>
      <c r="I45" s="10">
        <v>39</v>
      </c>
      <c r="J45" s="10">
        <v>39</v>
      </c>
      <c r="K45" s="10">
        <v>24</v>
      </c>
      <c r="L45" s="10">
        <v>30</v>
      </c>
      <c r="M45" s="10">
        <v>29</v>
      </c>
      <c r="N45" s="10"/>
      <c r="O45" s="10">
        <v>45</v>
      </c>
      <c r="P45" s="10">
        <v>21</v>
      </c>
      <c r="Q45" s="10">
        <v>26</v>
      </c>
      <c r="R45" s="10">
        <v>21</v>
      </c>
      <c r="S45" s="10">
        <v>20</v>
      </c>
      <c r="T45" s="10">
        <v>12</v>
      </c>
      <c r="U45" s="10"/>
      <c r="V45" s="10">
        <v>36</v>
      </c>
      <c r="W45" s="10">
        <v>68</v>
      </c>
      <c r="X45" s="10">
        <v>75</v>
      </c>
      <c r="Y45" s="10">
        <v>60</v>
      </c>
      <c r="Z45" s="10">
        <v>74</v>
      </c>
      <c r="AA45" s="22">
        <f t="shared" si="26"/>
        <v>60</v>
      </c>
      <c r="AB45" s="22" t="str">
        <f t="shared" si="0"/>
        <v>B+</v>
      </c>
      <c r="AC45" s="22">
        <f t="shared" si="27"/>
        <v>65</v>
      </c>
      <c r="AD45" s="22" t="str">
        <f t="shared" si="1"/>
        <v>B+</v>
      </c>
      <c r="AE45" s="22">
        <f t="shared" si="28"/>
        <v>45</v>
      </c>
      <c r="AF45" s="22" t="str">
        <f t="shared" si="2"/>
        <v>B</v>
      </c>
      <c r="AG45" s="22">
        <f t="shared" si="29"/>
        <v>50</v>
      </c>
      <c r="AH45" s="22" t="str">
        <f t="shared" si="3"/>
        <v>B</v>
      </c>
      <c r="AI45" s="22">
        <f t="shared" si="30"/>
        <v>41</v>
      </c>
      <c r="AJ45" s="22" t="str">
        <f t="shared" si="4"/>
        <v>B</v>
      </c>
      <c r="AK45" s="22" t="str">
        <f t="shared" si="18"/>
        <v>-</v>
      </c>
      <c r="AL45" s="22" t="str">
        <f t="shared" si="5"/>
        <v>-</v>
      </c>
      <c r="AM45" s="22">
        <f t="shared" si="31"/>
        <v>81</v>
      </c>
      <c r="AN45" s="22" t="str">
        <f t="shared" si="6"/>
        <v>A</v>
      </c>
      <c r="AO45" s="22">
        <f t="shared" si="32"/>
        <v>68</v>
      </c>
      <c r="AP45" s="22" t="str">
        <f t="shared" si="7"/>
        <v>B+</v>
      </c>
      <c r="AQ45" s="22">
        <f t="shared" si="33"/>
        <v>75</v>
      </c>
      <c r="AR45" s="22" t="str">
        <f t="shared" si="8"/>
        <v>A</v>
      </c>
      <c r="AS45" s="22">
        <f t="shared" si="34"/>
        <v>60</v>
      </c>
      <c r="AT45" s="22" t="str">
        <f t="shared" si="9"/>
        <v>B+</v>
      </c>
      <c r="AU45" s="22">
        <f t="shared" si="35"/>
        <v>74</v>
      </c>
      <c r="AV45" s="22" t="str">
        <f t="shared" si="10"/>
        <v>A</v>
      </c>
      <c r="AW45" s="22">
        <f t="shared" si="24"/>
        <v>619</v>
      </c>
      <c r="AX45" s="22" t="str">
        <f t="shared" si="11"/>
        <v>B+</v>
      </c>
      <c r="AY45" s="10">
        <v>192</v>
      </c>
      <c r="AZ45" s="22">
        <f t="shared" si="12"/>
        <v>88</v>
      </c>
      <c r="BA45" s="33" t="str">
        <f t="shared" si="25"/>
        <v>Passed</v>
      </c>
    </row>
    <row r="46" spans="1:53" s="15" customFormat="1" ht="16.5" customHeight="1" x14ac:dyDescent="0.25">
      <c r="A46" s="10">
        <v>39</v>
      </c>
      <c r="B46" s="10">
        <v>1133</v>
      </c>
      <c r="C46" s="11" t="s">
        <v>118</v>
      </c>
      <c r="D46" s="10" t="s">
        <v>22</v>
      </c>
      <c r="E46" s="12" t="s">
        <v>42</v>
      </c>
      <c r="F46" s="13">
        <v>41438</v>
      </c>
      <c r="G46" s="13">
        <v>37713</v>
      </c>
      <c r="H46" s="14" t="s">
        <v>79</v>
      </c>
      <c r="I46" s="10">
        <v>39</v>
      </c>
      <c r="J46" s="10">
        <v>36</v>
      </c>
      <c r="K46" s="10">
        <v>16</v>
      </c>
      <c r="L46" s="10">
        <v>38</v>
      </c>
      <c r="M46" s="10">
        <v>29</v>
      </c>
      <c r="N46" s="10"/>
      <c r="O46" s="10">
        <v>29</v>
      </c>
      <c r="P46" s="10">
        <v>21</v>
      </c>
      <c r="Q46" s="10">
        <v>27</v>
      </c>
      <c r="R46" s="10">
        <v>24</v>
      </c>
      <c r="S46" s="10">
        <v>31</v>
      </c>
      <c r="T46" s="10">
        <v>5</v>
      </c>
      <c r="U46" s="10"/>
      <c r="V46" s="10">
        <v>32</v>
      </c>
      <c r="W46" s="10">
        <v>68</v>
      </c>
      <c r="X46" s="10">
        <v>75</v>
      </c>
      <c r="Y46" s="10">
        <v>60</v>
      </c>
      <c r="Z46" s="10">
        <v>76</v>
      </c>
      <c r="AA46" s="22">
        <f t="shared" si="26"/>
        <v>60</v>
      </c>
      <c r="AB46" s="22" t="str">
        <f t="shared" si="0"/>
        <v>B+</v>
      </c>
      <c r="AC46" s="22">
        <f t="shared" si="27"/>
        <v>63</v>
      </c>
      <c r="AD46" s="22" t="str">
        <f t="shared" si="1"/>
        <v>B+</v>
      </c>
      <c r="AE46" s="22">
        <f t="shared" si="28"/>
        <v>40</v>
      </c>
      <c r="AF46" s="22" t="str">
        <f t="shared" si="2"/>
        <v>C</v>
      </c>
      <c r="AG46" s="22">
        <f t="shared" si="29"/>
        <v>69</v>
      </c>
      <c r="AH46" s="22" t="str">
        <f t="shared" si="3"/>
        <v>B+</v>
      </c>
      <c r="AI46" s="22">
        <f t="shared" si="30"/>
        <v>34</v>
      </c>
      <c r="AJ46" s="22" t="str">
        <f t="shared" si="4"/>
        <v>C</v>
      </c>
      <c r="AK46" s="22" t="str">
        <f t="shared" si="18"/>
        <v>-</v>
      </c>
      <c r="AL46" s="22" t="str">
        <f t="shared" si="5"/>
        <v>-</v>
      </c>
      <c r="AM46" s="22">
        <f t="shared" si="31"/>
        <v>61</v>
      </c>
      <c r="AN46" s="22" t="str">
        <f t="shared" si="6"/>
        <v>B+</v>
      </c>
      <c r="AO46" s="22">
        <f t="shared" si="32"/>
        <v>68</v>
      </c>
      <c r="AP46" s="22" t="str">
        <f t="shared" si="7"/>
        <v>B+</v>
      </c>
      <c r="AQ46" s="22">
        <f t="shared" si="33"/>
        <v>75</v>
      </c>
      <c r="AR46" s="22" t="str">
        <f t="shared" si="8"/>
        <v>A</v>
      </c>
      <c r="AS46" s="22">
        <f t="shared" si="34"/>
        <v>60</v>
      </c>
      <c r="AT46" s="22" t="str">
        <f t="shared" si="9"/>
        <v>B+</v>
      </c>
      <c r="AU46" s="22">
        <f t="shared" si="35"/>
        <v>76</v>
      </c>
      <c r="AV46" s="22" t="str">
        <f t="shared" si="10"/>
        <v>A</v>
      </c>
      <c r="AW46" s="22">
        <f t="shared" si="24"/>
        <v>606</v>
      </c>
      <c r="AX46" s="22" t="str">
        <f t="shared" si="11"/>
        <v>B+</v>
      </c>
      <c r="AY46" s="10">
        <v>202</v>
      </c>
      <c r="AZ46" s="22">
        <f t="shared" si="12"/>
        <v>93</v>
      </c>
      <c r="BA46" s="33" t="str">
        <f t="shared" si="25"/>
        <v>Passed</v>
      </c>
    </row>
    <row r="47" spans="1:53" ht="16.5" customHeight="1" x14ac:dyDescent="0.25">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row>
    <row r="48" spans="1:53" ht="16.5" customHeight="1" x14ac:dyDescent="0.25">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row>
    <row r="49" spans="27:50" ht="16.5" customHeight="1" x14ac:dyDescent="0.25">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row>
    <row r="50" spans="27:50" ht="16.5" customHeight="1" x14ac:dyDescent="0.25">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row>
    <row r="51" spans="27:50" ht="16.5" customHeight="1" x14ac:dyDescent="0.25">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row>
    <row r="52" spans="27:50" ht="16.5" customHeight="1" x14ac:dyDescent="0.25">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row>
    <row r="53" spans="27:50" ht="16.5" customHeight="1" x14ac:dyDescent="0.25">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row>
    <row r="54" spans="27:50" ht="16.5" customHeight="1" x14ac:dyDescent="0.25"/>
    <row r="55" spans="27:50" ht="16.5" customHeight="1" x14ac:dyDescent="0.25"/>
    <row r="56" spans="27:50" ht="16.5" customHeight="1" x14ac:dyDescent="0.25"/>
    <row r="57" spans="27:50" ht="16.5" customHeight="1" x14ac:dyDescent="0.25"/>
  </sheetData>
  <sheetProtection deleteRows="0" selectLockedCells="1"/>
  <mergeCells count="57">
    <mergeCell ref="H4:H7"/>
    <mergeCell ref="I4:O4"/>
    <mergeCell ref="I5:I6"/>
    <mergeCell ref="J5:J6"/>
    <mergeCell ref="K5:K6"/>
    <mergeCell ref="L5:L6"/>
    <mergeCell ref="O5:O6"/>
    <mergeCell ref="M5:N5"/>
    <mergeCell ref="A4:A7"/>
    <mergeCell ref="B4:B7"/>
    <mergeCell ref="E4:E7"/>
    <mergeCell ref="F4:F7"/>
    <mergeCell ref="G4:G7"/>
    <mergeCell ref="D4:D7"/>
    <mergeCell ref="W4:W6"/>
    <mergeCell ref="X4:X6"/>
    <mergeCell ref="Y4:Y6"/>
    <mergeCell ref="Z4:Z6"/>
    <mergeCell ref="P4:V4"/>
    <mergeCell ref="P5:P6"/>
    <mergeCell ref="Q5:Q6"/>
    <mergeCell ref="R5:R6"/>
    <mergeCell ref="S5:S6"/>
    <mergeCell ref="T5:U5"/>
    <mergeCell ref="V5:V6"/>
    <mergeCell ref="AO4:AP5"/>
    <mergeCell ref="AQ4:AR5"/>
    <mergeCell ref="AS4:AT5"/>
    <mergeCell ref="AU4:AV5"/>
    <mergeCell ref="AA7:AB7"/>
    <mergeCell ref="AC7:AD7"/>
    <mergeCell ref="AE7:AF7"/>
    <mergeCell ref="AG7:AH7"/>
    <mergeCell ref="AI7:AJ7"/>
    <mergeCell ref="AK7:AL7"/>
    <mergeCell ref="AA5:AB5"/>
    <mergeCell ref="AC5:AD5"/>
    <mergeCell ref="AE5:AF5"/>
    <mergeCell ref="AG5:AH5"/>
    <mergeCell ref="AI5:AL5"/>
    <mergeCell ref="AM5:AN5"/>
    <mergeCell ref="W1:BA1"/>
    <mergeCell ref="W2:BA2"/>
    <mergeCell ref="AA4:AN4"/>
    <mergeCell ref="C4:C7"/>
    <mergeCell ref="AY4:AY7"/>
    <mergeCell ref="AZ4:AZ7"/>
    <mergeCell ref="BA4:BA7"/>
    <mergeCell ref="A1:V1"/>
    <mergeCell ref="A2:V2"/>
    <mergeCell ref="AW4:AX5"/>
    <mergeCell ref="AO7:AP7"/>
    <mergeCell ref="AQ7:AR7"/>
    <mergeCell ref="AS7:AT7"/>
    <mergeCell ref="AU7:AV7"/>
    <mergeCell ref="AW7:AX7"/>
    <mergeCell ref="AM7:AN7"/>
  </mergeCells>
  <dataValidations count="2">
    <dataValidation type="whole" operator="lessThanOrEqual" allowBlank="1" showInputMessage="1" showErrorMessage="1" error="Exceeds max marks" sqref="Y8:Z46 S8:W46 L8:Q46 I8:J46 K8:K46 R8:R46">
      <formula1>I$7</formula1>
    </dataValidation>
    <dataValidation type="whole" operator="lessThanOrEqual" allowBlank="1" showInputMessage="1" showErrorMessage="1" error="Exceeds max marks" sqref="X8:X46 R8:R46">
      <formula1>R$8</formula1>
    </dataValidation>
  </dataValidations>
  <printOptions horizontalCentered="1"/>
  <pageMargins left="0.57999999999999996" right="0.56000000000000005" top="0.38" bottom="0.35" header="0.3" footer="0.13"/>
  <pageSetup paperSize="5" pageOrder="overThenDown" orientation="landscape" r:id="rId1"/>
  <headerFoot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4"/>
  <sheetViews>
    <sheetView tabSelected="1" workbookViewId="0">
      <pane xSplit="5" ySplit="7" topLeftCell="F47" activePane="bottomRight" state="frozen"/>
      <selection activeCell="R11" sqref="R11"/>
      <selection pane="topRight" activeCell="R11" sqref="R11"/>
      <selection pane="bottomLeft" activeCell="R11" sqref="R11"/>
      <selection pane="bottomRight" activeCell="R11" sqref="R11"/>
    </sheetView>
  </sheetViews>
  <sheetFormatPr defaultRowHeight="18.75" customHeight="1" x14ac:dyDescent="0.25"/>
  <cols>
    <col min="1" max="1" width="5.7109375" style="18" bestFit="1" customWidth="1"/>
    <col min="2" max="2" width="7.85546875" style="18" customWidth="1"/>
    <col min="3" max="3" width="34.28515625" style="18" customWidth="1"/>
    <col min="4" max="4" width="3.5703125" style="18" customWidth="1"/>
    <col min="5" max="5" width="5" style="18" customWidth="1"/>
    <col min="6" max="7" width="10" style="18" customWidth="1"/>
    <col min="8" max="8" width="25" style="18" customWidth="1"/>
    <col min="9" max="22" width="4.28515625" style="18" customWidth="1"/>
    <col min="23" max="26" width="7.85546875" style="18" customWidth="1"/>
    <col min="27" max="50" width="4.28515625" style="18" customWidth="1"/>
    <col min="51" max="51" width="5.28515625" style="18" customWidth="1"/>
    <col min="52" max="52" width="5.5703125" style="23" customWidth="1"/>
    <col min="53" max="53" width="16.140625" style="18" customWidth="1"/>
    <col min="54" max="16384" width="9.140625" style="18"/>
  </cols>
  <sheetData>
    <row r="1" spans="1:53" s="6" customFormat="1" ht="30" customHeight="1" x14ac:dyDescent="0.25">
      <c r="A1" s="70" t="str">
        <f>UPPER(Data!C2)</f>
        <v>RAJIV VIDYA MISSION (SSA), E.G. DIST.</v>
      </c>
      <c r="B1" s="70"/>
      <c r="C1" s="70"/>
      <c r="D1" s="70"/>
      <c r="E1" s="70"/>
      <c r="F1" s="70"/>
      <c r="G1" s="70"/>
      <c r="H1" s="70"/>
      <c r="I1" s="70"/>
      <c r="J1" s="70"/>
      <c r="K1" s="70"/>
      <c r="L1" s="70"/>
      <c r="M1" s="70"/>
      <c r="N1" s="70"/>
      <c r="O1" s="70"/>
      <c r="P1" s="70"/>
      <c r="Q1" s="70"/>
      <c r="R1" s="70"/>
      <c r="S1" s="70"/>
      <c r="T1" s="70"/>
      <c r="U1" s="70"/>
      <c r="V1" s="70"/>
      <c r="W1" s="70" t="str">
        <f>UPPER(Data!C2)</f>
        <v>RAJIV VIDYA MISSION (SSA), E.G. DIST.</v>
      </c>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row>
    <row r="2" spans="1:53" s="7" customFormat="1" ht="18.75" customHeight="1" x14ac:dyDescent="0.25">
      <c r="A2" s="74" t="str">
        <f>UPPER(Data!C3)</f>
        <v>ANNUAL REPORT OF HIGH SCHOOLS</v>
      </c>
      <c r="B2" s="74"/>
      <c r="C2" s="74"/>
      <c r="D2" s="74"/>
      <c r="E2" s="74"/>
      <c r="F2" s="74"/>
      <c r="G2" s="74"/>
      <c r="H2" s="74"/>
      <c r="I2" s="74"/>
      <c r="J2" s="74"/>
      <c r="K2" s="74"/>
      <c r="L2" s="74"/>
      <c r="M2" s="74"/>
      <c r="N2" s="74"/>
      <c r="O2" s="74"/>
      <c r="P2" s="74"/>
      <c r="Q2" s="74"/>
      <c r="R2" s="74"/>
      <c r="S2" s="74"/>
      <c r="T2" s="74"/>
      <c r="U2" s="74"/>
      <c r="V2" s="74"/>
      <c r="W2" s="71" t="str">
        <f>UPPER(Data!C3)</f>
        <v>ANNUAL REPORT OF HIGH SCHOOLS</v>
      </c>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row>
    <row r="3" spans="1:53" s="8" customFormat="1" ht="18.75" customHeight="1" x14ac:dyDescent="0.25">
      <c r="A3" s="8" t="str">
        <f>"School Name: "&amp;Data!C4</f>
        <v>School Name: ZPP High School</v>
      </c>
      <c r="G3" s="9" t="s">
        <v>125</v>
      </c>
      <c r="H3" s="8">
        <f>Data!C8</f>
        <v>28144801009</v>
      </c>
      <c r="K3" s="9" t="s">
        <v>28</v>
      </c>
      <c r="L3" s="8">
        <v>7</v>
      </c>
      <c r="V3" s="9" t="s">
        <v>53</v>
      </c>
      <c r="W3" s="8" t="s">
        <v>379</v>
      </c>
      <c r="BA3" s="9" t="str">
        <f>"No. of working days : "&amp;Data!C9</f>
        <v>No. of working days : 218</v>
      </c>
    </row>
    <row r="4" spans="1:53" s="19" customFormat="1" ht="15" customHeight="1" x14ac:dyDescent="0.25">
      <c r="A4" s="72" t="s">
        <v>0</v>
      </c>
      <c r="B4" s="72" t="s">
        <v>1</v>
      </c>
      <c r="C4" s="72" t="s">
        <v>27</v>
      </c>
      <c r="D4" s="73" t="s">
        <v>123</v>
      </c>
      <c r="E4" s="76" t="s">
        <v>2</v>
      </c>
      <c r="F4" s="72" t="s">
        <v>3</v>
      </c>
      <c r="G4" s="72" t="s">
        <v>4</v>
      </c>
      <c r="H4" s="72" t="s">
        <v>5</v>
      </c>
      <c r="I4" s="72" t="s">
        <v>14</v>
      </c>
      <c r="J4" s="72"/>
      <c r="K4" s="72"/>
      <c r="L4" s="72"/>
      <c r="M4" s="72"/>
      <c r="N4" s="72"/>
      <c r="O4" s="72"/>
      <c r="P4" s="72" t="s">
        <v>15</v>
      </c>
      <c r="Q4" s="72"/>
      <c r="R4" s="72"/>
      <c r="S4" s="72"/>
      <c r="T4" s="72"/>
      <c r="U4" s="72"/>
      <c r="V4" s="72"/>
      <c r="W4" s="73" t="s">
        <v>16</v>
      </c>
      <c r="X4" s="73" t="s">
        <v>17</v>
      </c>
      <c r="Y4" s="73" t="s">
        <v>18</v>
      </c>
      <c r="Z4" s="73" t="s">
        <v>19</v>
      </c>
      <c r="AA4" s="72" t="s">
        <v>20</v>
      </c>
      <c r="AB4" s="72"/>
      <c r="AC4" s="72"/>
      <c r="AD4" s="72"/>
      <c r="AE4" s="72"/>
      <c r="AF4" s="72"/>
      <c r="AG4" s="72"/>
      <c r="AH4" s="72"/>
      <c r="AI4" s="72"/>
      <c r="AJ4" s="72"/>
      <c r="AK4" s="72"/>
      <c r="AL4" s="72"/>
      <c r="AM4" s="72"/>
      <c r="AN4" s="72"/>
      <c r="AO4" s="72" t="s">
        <v>16</v>
      </c>
      <c r="AP4" s="72"/>
      <c r="AQ4" s="72" t="s">
        <v>17</v>
      </c>
      <c r="AR4" s="72"/>
      <c r="AS4" s="72" t="s">
        <v>18</v>
      </c>
      <c r="AT4" s="72"/>
      <c r="AU4" s="72" t="s">
        <v>32</v>
      </c>
      <c r="AV4" s="72"/>
      <c r="AW4" s="72" t="s">
        <v>23</v>
      </c>
      <c r="AX4" s="72"/>
      <c r="AY4" s="73" t="s">
        <v>24</v>
      </c>
      <c r="AZ4" s="73" t="s">
        <v>31</v>
      </c>
      <c r="BA4" s="73" t="s">
        <v>26</v>
      </c>
    </row>
    <row r="5" spans="1:53" s="19" customFormat="1" ht="22.5" customHeight="1" x14ac:dyDescent="0.25">
      <c r="A5" s="72"/>
      <c r="B5" s="72"/>
      <c r="C5" s="72"/>
      <c r="D5" s="73"/>
      <c r="E5" s="77"/>
      <c r="F5" s="72"/>
      <c r="G5" s="72"/>
      <c r="H5" s="72"/>
      <c r="I5" s="73" t="s">
        <v>6</v>
      </c>
      <c r="J5" s="73" t="s">
        <v>7</v>
      </c>
      <c r="K5" s="73" t="s">
        <v>8</v>
      </c>
      <c r="L5" s="76" t="s">
        <v>9</v>
      </c>
      <c r="M5" s="72" t="s">
        <v>13</v>
      </c>
      <c r="N5" s="72"/>
      <c r="O5" s="73" t="s">
        <v>12</v>
      </c>
      <c r="P5" s="73" t="s">
        <v>6</v>
      </c>
      <c r="Q5" s="73" t="s">
        <v>7</v>
      </c>
      <c r="R5" s="73" t="s">
        <v>8</v>
      </c>
      <c r="S5" s="73" t="s">
        <v>9</v>
      </c>
      <c r="T5" s="72" t="s">
        <v>13</v>
      </c>
      <c r="U5" s="72"/>
      <c r="V5" s="73" t="s">
        <v>12</v>
      </c>
      <c r="W5" s="73"/>
      <c r="X5" s="73"/>
      <c r="Y5" s="73"/>
      <c r="Z5" s="73"/>
      <c r="AA5" s="72" t="s">
        <v>6</v>
      </c>
      <c r="AB5" s="72"/>
      <c r="AC5" s="72" t="s">
        <v>7</v>
      </c>
      <c r="AD5" s="72"/>
      <c r="AE5" s="72" t="s">
        <v>8</v>
      </c>
      <c r="AF5" s="72"/>
      <c r="AG5" s="72" t="s">
        <v>9</v>
      </c>
      <c r="AH5" s="72"/>
      <c r="AI5" s="72" t="s">
        <v>13</v>
      </c>
      <c r="AJ5" s="72"/>
      <c r="AK5" s="72"/>
      <c r="AL5" s="72"/>
      <c r="AM5" s="72" t="s">
        <v>12</v>
      </c>
      <c r="AN5" s="72"/>
      <c r="AO5" s="72"/>
      <c r="AP5" s="72"/>
      <c r="AQ5" s="72"/>
      <c r="AR5" s="72"/>
      <c r="AS5" s="72"/>
      <c r="AT5" s="72"/>
      <c r="AU5" s="72"/>
      <c r="AV5" s="72"/>
      <c r="AW5" s="72"/>
      <c r="AX5" s="72"/>
      <c r="AY5" s="73"/>
      <c r="AZ5" s="73" t="s">
        <v>25</v>
      </c>
      <c r="BA5" s="73"/>
    </row>
    <row r="6" spans="1:53" s="19" customFormat="1" ht="22.5" customHeight="1" x14ac:dyDescent="0.25">
      <c r="A6" s="72"/>
      <c r="B6" s="72"/>
      <c r="C6" s="72"/>
      <c r="D6" s="73"/>
      <c r="E6" s="77"/>
      <c r="F6" s="72"/>
      <c r="G6" s="72"/>
      <c r="H6" s="72"/>
      <c r="I6" s="73"/>
      <c r="J6" s="73"/>
      <c r="K6" s="73"/>
      <c r="L6" s="78"/>
      <c r="M6" s="25" t="s">
        <v>10</v>
      </c>
      <c r="N6" s="25" t="s">
        <v>11</v>
      </c>
      <c r="O6" s="73"/>
      <c r="P6" s="73"/>
      <c r="Q6" s="73"/>
      <c r="R6" s="73"/>
      <c r="S6" s="73"/>
      <c r="T6" s="25" t="s">
        <v>10</v>
      </c>
      <c r="U6" s="25" t="s">
        <v>11</v>
      </c>
      <c r="V6" s="73"/>
      <c r="W6" s="73"/>
      <c r="X6" s="73"/>
      <c r="Y6" s="73"/>
      <c r="Z6" s="73"/>
      <c r="AA6" s="24" t="s">
        <v>21</v>
      </c>
      <c r="AB6" s="24" t="s">
        <v>22</v>
      </c>
      <c r="AC6" s="24" t="s">
        <v>21</v>
      </c>
      <c r="AD6" s="24" t="s">
        <v>22</v>
      </c>
      <c r="AE6" s="24" t="s">
        <v>21</v>
      </c>
      <c r="AF6" s="24" t="s">
        <v>22</v>
      </c>
      <c r="AG6" s="24" t="s">
        <v>21</v>
      </c>
      <c r="AH6" s="24" t="s">
        <v>22</v>
      </c>
      <c r="AI6" s="24" t="s">
        <v>21</v>
      </c>
      <c r="AJ6" s="24" t="s">
        <v>22</v>
      </c>
      <c r="AK6" s="24" t="s">
        <v>21</v>
      </c>
      <c r="AL6" s="24" t="s">
        <v>22</v>
      </c>
      <c r="AM6" s="24" t="s">
        <v>21</v>
      </c>
      <c r="AN6" s="24" t="s">
        <v>22</v>
      </c>
      <c r="AO6" s="24" t="s">
        <v>21</v>
      </c>
      <c r="AP6" s="24" t="s">
        <v>22</v>
      </c>
      <c r="AQ6" s="24" t="s">
        <v>21</v>
      </c>
      <c r="AR6" s="24" t="s">
        <v>22</v>
      </c>
      <c r="AS6" s="24" t="s">
        <v>21</v>
      </c>
      <c r="AT6" s="24" t="s">
        <v>22</v>
      </c>
      <c r="AU6" s="24" t="s">
        <v>21</v>
      </c>
      <c r="AV6" s="24" t="s">
        <v>22</v>
      </c>
      <c r="AW6" s="24" t="s">
        <v>21</v>
      </c>
      <c r="AX6" s="24" t="s">
        <v>22</v>
      </c>
      <c r="AY6" s="73"/>
      <c r="AZ6" s="73"/>
      <c r="BA6" s="73"/>
    </row>
    <row r="7" spans="1:53" s="19" customFormat="1" ht="15" customHeight="1" x14ac:dyDescent="0.25">
      <c r="A7" s="72"/>
      <c r="B7" s="72"/>
      <c r="C7" s="72"/>
      <c r="D7" s="73"/>
      <c r="E7" s="78"/>
      <c r="F7" s="72"/>
      <c r="G7" s="72"/>
      <c r="H7" s="72"/>
      <c r="I7" s="24">
        <v>50</v>
      </c>
      <c r="J7" s="24">
        <v>50</v>
      </c>
      <c r="K7" s="24">
        <v>50</v>
      </c>
      <c r="L7" s="24">
        <v>50</v>
      </c>
      <c r="M7" s="32">
        <v>50</v>
      </c>
      <c r="N7" s="32">
        <v>0</v>
      </c>
      <c r="O7" s="24">
        <v>50</v>
      </c>
      <c r="P7" s="24">
        <v>50</v>
      </c>
      <c r="Q7" s="24">
        <v>50</v>
      </c>
      <c r="R7" s="24">
        <v>50</v>
      </c>
      <c r="S7" s="24">
        <v>50</v>
      </c>
      <c r="T7" s="32">
        <v>50</v>
      </c>
      <c r="U7" s="32">
        <v>0</v>
      </c>
      <c r="V7" s="24">
        <v>50</v>
      </c>
      <c r="W7" s="24">
        <v>100</v>
      </c>
      <c r="X7" s="24">
        <v>100</v>
      </c>
      <c r="Y7" s="24">
        <v>100</v>
      </c>
      <c r="Z7" s="24">
        <v>100</v>
      </c>
      <c r="AA7" s="72">
        <f>I7+P7</f>
        <v>100</v>
      </c>
      <c r="AB7" s="72"/>
      <c r="AC7" s="72">
        <f>J7+Q7</f>
        <v>100</v>
      </c>
      <c r="AD7" s="72"/>
      <c r="AE7" s="72">
        <f>K7+R7</f>
        <v>100</v>
      </c>
      <c r="AF7" s="72"/>
      <c r="AG7" s="72">
        <f>L7+S7</f>
        <v>100</v>
      </c>
      <c r="AH7" s="72"/>
      <c r="AI7" s="75">
        <f>M7+T7</f>
        <v>100</v>
      </c>
      <c r="AJ7" s="75"/>
      <c r="AK7" s="75">
        <f>N7+U7</f>
        <v>0</v>
      </c>
      <c r="AL7" s="75"/>
      <c r="AM7" s="72">
        <f>O7+V7</f>
        <v>100</v>
      </c>
      <c r="AN7" s="72"/>
      <c r="AO7" s="72">
        <f>W7</f>
        <v>100</v>
      </c>
      <c r="AP7" s="72"/>
      <c r="AQ7" s="72">
        <f>X7</f>
        <v>100</v>
      </c>
      <c r="AR7" s="72"/>
      <c r="AS7" s="72">
        <f>Y7</f>
        <v>100</v>
      </c>
      <c r="AT7" s="72"/>
      <c r="AU7" s="72">
        <f>Z7</f>
        <v>100</v>
      </c>
      <c r="AV7" s="72"/>
      <c r="AW7" s="72">
        <f>SUM(AA7:AV7)</f>
        <v>1000</v>
      </c>
      <c r="AX7" s="72"/>
      <c r="AY7" s="73"/>
      <c r="AZ7" s="73"/>
      <c r="BA7" s="73"/>
    </row>
    <row r="8" spans="1:53" s="15" customFormat="1" ht="16.5" customHeight="1" x14ac:dyDescent="0.25">
      <c r="A8" s="10">
        <v>1</v>
      </c>
      <c r="B8" s="10">
        <v>1121</v>
      </c>
      <c r="C8" s="11" t="s">
        <v>184</v>
      </c>
      <c r="D8" s="12" t="s">
        <v>37</v>
      </c>
      <c r="E8" s="12" t="s">
        <v>39</v>
      </c>
      <c r="F8" s="13">
        <v>41103</v>
      </c>
      <c r="G8" s="13">
        <v>36894</v>
      </c>
      <c r="H8" s="14" t="s">
        <v>54</v>
      </c>
      <c r="I8" s="10">
        <v>40</v>
      </c>
      <c r="J8" s="10">
        <v>45</v>
      </c>
      <c r="K8" s="10">
        <v>28</v>
      </c>
      <c r="L8" s="10">
        <v>42</v>
      </c>
      <c r="M8" s="10">
        <v>44</v>
      </c>
      <c r="N8" s="10"/>
      <c r="O8" s="10">
        <v>36</v>
      </c>
      <c r="P8" s="10">
        <v>44</v>
      </c>
      <c r="Q8" s="10">
        <v>20</v>
      </c>
      <c r="R8" s="10">
        <v>28</v>
      </c>
      <c r="S8" s="10">
        <v>27</v>
      </c>
      <c r="T8" s="10">
        <v>21</v>
      </c>
      <c r="U8" s="10"/>
      <c r="V8" s="10">
        <v>33</v>
      </c>
      <c r="W8" s="10">
        <v>82</v>
      </c>
      <c r="X8" s="10">
        <v>91</v>
      </c>
      <c r="Y8" s="10">
        <v>73</v>
      </c>
      <c r="Z8" s="10">
        <v>92</v>
      </c>
      <c r="AA8" s="22">
        <f>I8+P8</f>
        <v>84</v>
      </c>
      <c r="AB8" s="22" t="str">
        <f t="shared" ref="AB8:AB57" si="0">VLOOKUP(AA8/AA$7%,Gr,2)</f>
        <v>A</v>
      </c>
      <c r="AC8" s="22">
        <f>J8+Q8</f>
        <v>65</v>
      </c>
      <c r="AD8" s="22" t="str">
        <f t="shared" ref="AD8:AD57" si="1">VLOOKUP(AC8/AC$7%,Gr,2)</f>
        <v>B+</v>
      </c>
      <c r="AE8" s="22">
        <f>K8+R8</f>
        <v>56</v>
      </c>
      <c r="AF8" s="22" t="str">
        <f t="shared" ref="AF8:AF57" si="2">VLOOKUP(AE8/AE$7%,Gr,2)</f>
        <v>B+</v>
      </c>
      <c r="AG8" s="22">
        <f>L8+S8</f>
        <v>69</v>
      </c>
      <c r="AH8" s="22" t="str">
        <f t="shared" ref="AH8:AH57" si="3">VLOOKUP(AG8/AG$7%,Gr,2)</f>
        <v>B+</v>
      </c>
      <c r="AI8" s="22">
        <f>M8+T8</f>
        <v>65</v>
      </c>
      <c r="AJ8" s="22" t="str">
        <f t="shared" ref="AJ8:AJ57" si="4">VLOOKUP(AI8/AI$7%,Gr,2)</f>
        <v>B+</v>
      </c>
      <c r="AK8" s="22" t="str">
        <f>IF($AK$7=0,"-",N8+U8)</f>
        <v>-</v>
      </c>
      <c r="AL8" s="22" t="str">
        <f t="shared" ref="AL8:AL39" si="5">IF(AK8="-","-",VLOOKUP(AK8/AK$7%,Gr,2))</f>
        <v>-</v>
      </c>
      <c r="AM8" s="22">
        <f>O8+V8</f>
        <v>69</v>
      </c>
      <c r="AN8" s="22" t="str">
        <f t="shared" ref="AN8:AN57" si="6">VLOOKUP(AM8/AM$7%,Gr,2)</f>
        <v>B+</v>
      </c>
      <c r="AO8" s="22">
        <f>W8</f>
        <v>82</v>
      </c>
      <c r="AP8" s="22" t="str">
        <f t="shared" ref="AP8:AP57" si="7">VLOOKUP(AO8/AO$7%,Gr,2)</f>
        <v>A</v>
      </c>
      <c r="AQ8" s="22">
        <f>X8</f>
        <v>91</v>
      </c>
      <c r="AR8" s="22" t="str">
        <f t="shared" ref="AR8:AR57" si="8">VLOOKUP(AQ8/AQ$7%,Gr,2)</f>
        <v>A+</v>
      </c>
      <c r="AS8" s="22">
        <f>Y8</f>
        <v>73</v>
      </c>
      <c r="AT8" s="22" t="str">
        <f t="shared" ref="AT8:AT57" si="9">VLOOKUP(AS8/AS$7%,Gr,2)</f>
        <v>A</v>
      </c>
      <c r="AU8" s="22">
        <f>Z8</f>
        <v>92</v>
      </c>
      <c r="AV8" s="22" t="str">
        <f t="shared" ref="AV8:AV57" si="10">VLOOKUP(AU8/AU$7%,Gr,2)</f>
        <v>A+</v>
      </c>
      <c r="AW8" s="22">
        <f>AA8+AC8+AE8+AG8+AI8+AM8+AO8+AQ8+AS8+AU8</f>
        <v>746</v>
      </c>
      <c r="AX8" s="22" t="str">
        <f t="shared" ref="AX8:AX57" si="11">VLOOKUP(AW8/AW$7%,Gr,2)</f>
        <v>A</v>
      </c>
      <c r="AY8" s="10">
        <v>187</v>
      </c>
      <c r="AZ8" s="22">
        <f t="shared" ref="AZ8:AZ57" si="12">ROUND(AY8/NoW%,0)</f>
        <v>86</v>
      </c>
      <c r="BA8" s="33" t="str">
        <f>IF(AX8&lt;&gt;"C","Passed",IF(AZ8&gt;=75,"Promoted","Detained"))</f>
        <v>Passed</v>
      </c>
    </row>
    <row r="9" spans="1:53" s="15" customFormat="1" ht="16.5" customHeight="1" x14ac:dyDescent="0.25">
      <c r="A9" s="10">
        <v>2</v>
      </c>
      <c r="B9" s="10">
        <v>1076</v>
      </c>
      <c r="C9" s="11" t="s">
        <v>185</v>
      </c>
      <c r="D9" s="12" t="s">
        <v>37</v>
      </c>
      <c r="E9" s="12" t="s">
        <v>41</v>
      </c>
      <c r="F9" s="13">
        <v>41076</v>
      </c>
      <c r="G9" s="13">
        <v>37295</v>
      </c>
      <c r="H9" s="14" t="s">
        <v>68</v>
      </c>
      <c r="I9" s="10">
        <v>39</v>
      </c>
      <c r="J9" s="10">
        <v>47</v>
      </c>
      <c r="K9" s="10">
        <v>25</v>
      </c>
      <c r="L9" s="10">
        <v>40</v>
      </c>
      <c r="M9" s="10">
        <v>37</v>
      </c>
      <c r="N9" s="10"/>
      <c r="O9" s="10">
        <v>32</v>
      </c>
      <c r="P9" s="10">
        <v>31</v>
      </c>
      <c r="Q9" s="10">
        <v>16</v>
      </c>
      <c r="R9" s="10">
        <v>25</v>
      </c>
      <c r="S9" s="10">
        <v>24</v>
      </c>
      <c r="T9" s="10">
        <v>21</v>
      </c>
      <c r="U9" s="10"/>
      <c r="V9" s="10">
        <v>32</v>
      </c>
      <c r="W9" s="10">
        <v>77</v>
      </c>
      <c r="X9" s="10">
        <v>85</v>
      </c>
      <c r="Y9" s="10">
        <v>68</v>
      </c>
      <c r="Z9" s="10">
        <v>84</v>
      </c>
      <c r="AA9" s="22">
        <f t="shared" ref="AA9:AA57" si="13">I9+P9</f>
        <v>70</v>
      </c>
      <c r="AB9" s="22" t="str">
        <f t="shared" si="0"/>
        <v>B+</v>
      </c>
      <c r="AC9" s="22">
        <f t="shared" ref="AC9:AC57" si="14">J9+Q9</f>
        <v>63</v>
      </c>
      <c r="AD9" s="22" t="str">
        <f t="shared" si="1"/>
        <v>B+</v>
      </c>
      <c r="AE9" s="22">
        <f t="shared" ref="AE9:AE57" si="15">K9+R9</f>
        <v>50</v>
      </c>
      <c r="AF9" s="22" t="str">
        <f t="shared" si="2"/>
        <v>B</v>
      </c>
      <c r="AG9" s="22">
        <f t="shared" ref="AG9:AG57" si="16">L9+S9</f>
        <v>64</v>
      </c>
      <c r="AH9" s="22" t="str">
        <f t="shared" si="3"/>
        <v>B+</v>
      </c>
      <c r="AI9" s="22">
        <f t="shared" ref="AI9:AI57" si="17">M9+T9</f>
        <v>58</v>
      </c>
      <c r="AJ9" s="22" t="str">
        <f t="shared" si="4"/>
        <v>B+</v>
      </c>
      <c r="AK9" s="22" t="str">
        <f t="shared" ref="AK9:AK46" si="18">IF($AK$7=0,"-",N9+U9)</f>
        <v>-</v>
      </c>
      <c r="AL9" s="22" t="str">
        <f t="shared" si="5"/>
        <v>-</v>
      </c>
      <c r="AM9" s="22">
        <f t="shared" ref="AM9:AM57" si="19">O9+V9</f>
        <v>64</v>
      </c>
      <c r="AN9" s="22" t="str">
        <f t="shared" si="6"/>
        <v>B+</v>
      </c>
      <c r="AO9" s="22">
        <f t="shared" ref="AO9:AO57" si="20">W9</f>
        <v>77</v>
      </c>
      <c r="AP9" s="22" t="str">
        <f t="shared" si="7"/>
        <v>A</v>
      </c>
      <c r="AQ9" s="22">
        <f t="shared" ref="AQ9:AQ57" si="21">X9</f>
        <v>85</v>
      </c>
      <c r="AR9" s="22" t="str">
        <f t="shared" si="8"/>
        <v>A</v>
      </c>
      <c r="AS9" s="22">
        <f t="shared" ref="AS9:AS57" si="22">Y9</f>
        <v>68</v>
      </c>
      <c r="AT9" s="22" t="str">
        <f t="shared" si="9"/>
        <v>B+</v>
      </c>
      <c r="AU9" s="22">
        <f t="shared" ref="AU9:AU57" si="23">Z9</f>
        <v>84</v>
      </c>
      <c r="AV9" s="22" t="str">
        <f t="shared" si="10"/>
        <v>A</v>
      </c>
      <c r="AW9" s="22">
        <f t="shared" ref="AW9:AW58" si="24">AA9+AC9+AE9+AG9+AI9+AM9+AO9+AQ9+AS9+AU9</f>
        <v>683</v>
      </c>
      <c r="AX9" s="22" t="str">
        <f t="shared" si="11"/>
        <v>B+</v>
      </c>
      <c r="AY9" s="10">
        <v>200</v>
      </c>
      <c r="AZ9" s="22">
        <f t="shared" si="12"/>
        <v>92</v>
      </c>
      <c r="BA9" s="33" t="str">
        <f t="shared" ref="BA9:BA57" si="25">IF(AX9&lt;&gt;"C","Passed",IF(AZ9&gt;=75,"Promoted","Detained"))</f>
        <v>Passed</v>
      </c>
    </row>
    <row r="10" spans="1:53" s="15" customFormat="1" ht="16.5" customHeight="1" x14ac:dyDescent="0.25">
      <c r="A10" s="10">
        <v>3</v>
      </c>
      <c r="B10" s="10">
        <v>1060</v>
      </c>
      <c r="C10" s="16" t="s">
        <v>186</v>
      </c>
      <c r="D10" s="12" t="s">
        <v>37</v>
      </c>
      <c r="E10" s="12" t="s">
        <v>40</v>
      </c>
      <c r="F10" s="13">
        <v>41074</v>
      </c>
      <c r="G10" s="13">
        <v>37436</v>
      </c>
      <c r="H10" s="14" t="s">
        <v>165</v>
      </c>
      <c r="I10" s="10">
        <v>40</v>
      </c>
      <c r="J10" s="10">
        <v>37</v>
      </c>
      <c r="K10" s="10">
        <v>21</v>
      </c>
      <c r="L10" s="10">
        <v>37</v>
      </c>
      <c r="M10" s="10">
        <v>39</v>
      </c>
      <c r="N10" s="10"/>
      <c r="O10" s="10">
        <v>42</v>
      </c>
      <c r="P10" s="10">
        <v>22</v>
      </c>
      <c r="Q10" s="10">
        <v>17</v>
      </c>
      <c r="R10" s="10">
        <v>21</v>
      </c>
      <c r="S10" s="10">
        <v>28</v>
      </c>
      <c r="T10" s="10">
        <v>24</v>
      </c>
      <c r="U10" s="10"/>
      <c r="V10" s="10">
        <v>26</v>
      </c>
      <c r="W10" s="10">
        <v>82</v>
      </c>
      <c r="X10" s="10">
        <v>91</v>
      </c>
      <c r="Y10" s="10">
        <v>73</v>
      </c>
      <c r="Z10" s="10">
        <v>92</v>
      </c>
      <c r="AA10" s="22">
        <f t="shared" si="13"/>
        <v>62</v>
      </c>
      <c r="AB10" s="22" t="str">
        <f t="shared" si="0"/>
        <v>B+</v>
      </c>
      <c r="AC10" s="22">
        <f t="shared" si="14"/>
        <v>54</v>
      </c>
      <c r="AD10" s="22" t="str">
        <f t="shared" si="1"/>
        <v>B+</v>
      </c>
      <c r="AE10" s="22">
        <f t="shared" si="15"/>
        <v>42</v>
      </c>
      <c r="AF10" s="22" t="str">
        <f t="shared" si="2"/>
        <v>B</v>
      </c>
      <c r="AG10" s="22">
        <f t="shared" si="16"/>
        <v>65</v>
      </c>
      <c r="AH10" s="22" t="str">
        <f t="shared" si="3"/>
        <v>B+</v>
      </c>
      <c r="AI10" s="22">
        <f t="shared" si="17"/>
        <v>63</v>
      </c>
      <c r="AJ10" s="22" t="str">
        <f t="shared" si="4"/>
        <v>B+</v>
      </c>
      <c r="AK10" s="22" t="str">
        <f t="shared" si="18"/>
        <v>-</v>
      </c>
      <c r="AL10" s="22" t="str">
        <f t="shared" si="5"/>
        <v>-</v>
      </c>
      <c r="AM10" s="22">
        <f t="shared" si="19"/>
        <v>68</v>
      </c>
      <c r="AN10" s="22" t="str">
        <f t="shared" si="6"/>
        <v>B+</v>
      </c>
      <c r="AO10" s="22">
        <f t="shared" si="20"/>
        <v>82</v>
      </c>
      <c r="AP10" s="22" t="str">
        <f t="shared" si="7"/>
        <v>A</v>
      </c>
      <c r="AQ10" s="22">
        <f t="shared" si="21"/>
        <v>91</v>
      </c>
      <c r="AR10" s="22" t="str">
        <f t="shared" si="8"/>
        <v>A+</v>
      </c>
      <c r="AS10" s="22">
        <f t="shared" si="22"/>
        <v>73</v>
      </c>
      <c r="AT10" s="22" t="str">
        <f t="shared" si="9"/>
        <v>A</v>
      </c>
      <c r="AU10" s="22">
        <f t="shared" si="23"/>
        <v>92</v>
      </c>
      <c r="AV10" s="22" t="str">
        <f t="shared" si="10"/>
        <v>A+</v>
      </c>
      <c r="AW10" s="22">
        <f t="shared" si="24"/>
        <v>692</v>
      </c>
      <c r="AX10" s="22" t="str">
        <f t="shared" si="11"/>
        <v>B+</v>
      </c>
      <c r="AY10" s="10">
        <v>215</v>
      </c>
      <c r="AZ10" s="22">
        <f t="shared" si="12"/>
        <v>99</v>
      </c>
      <c r="BA10" s="33" t="str">
        <f t="shared" si="25"/>
        <v>Passed</v>
      </c>
    </row>
    <row r="11" spans="1:53" s="15" customFormat="1" ht="16.5" customHeight="1" x14ac:dyDescent="0.25">
      <c r="A11" s="10">
        <v>4</v>
      </c>
      <c r="B11" s="10">
        <v>1059</v>
      </c>
      <c r="C11" s="11" t="s">
        <v>187</v>
      </c>
      <c r="D11" s="12" t="s">
        <v>37</v>
      </c>
      <c r="E11" s="12" t="s">
        <v>40</v>
      </c>
      <c r="F11" s="13">
        <v>41074</v>
      </c>
      <c r="G11" s="13">
        <v>37193</v>
      </c>
      <c r="H11" s="14" t="s">
        <v>54</v>
      </c>
      <c r="I11" s="10">
        <v>16</v>
      </c>
      <c r="J11" s="10">
        <v>42</v>
      </c>
      <c r="K11" s="10">
        <v>21</v>
      </c>
      <c r="L11" s="10">
        <v>35</v>
      </c>
      <c r="M11" s="10">
        <v>30</v>
      </c>
      <c r="N11" s="10"/>
      <c r="O11" s="10">
        <v>34</v>
      </c>
      <c r="P11" s="10">
        <v>22</v>
      </c>
      <c r="Q11" s="10">
        <v>12</v>
      </c>
      <c r="R11" s="10">
        <v>21</v>
      </c>
      <c r="S11" s="10">
        <v>13</v>
      </c>
      <c r="T11" s="10">
        <v>5</v>
      </c>
      <c r="U11" s="10"/>
      <c r="V11" s="10">
        <v>32</v>
      </c>
      <c r="W11" s="10">
        <v>77</v>
      </c>
      <c r="X11" s="10">
        <v>85</v>
      </c>
      <c r="Y11" s="10">
        <v>68</v>
      </c>
      <c r="Z11" s="10">
        <v>84</v>
      </c>
      <c r="AA11" s="22">
        <f t="shared" si="13"/>
        <v>38</v>
      </c>
      <c r="AB11" s="22" t="str">
        <f t="shared" si="0"/>
        <v>C</v>
      </c>
      <c r="AC11" s="22">
        <f t="shared" si="14"/>
        <v>54</v>
      </c>
      <c r="AD11" s="22" t="str">
        <f t="shared" si="1"/>
        <v>B+</v>
      </c>
      <c r="AE11" s="22">
        <f t="shared" si="15"/>
        <v>42</v>
      </c>
      <c r="AF11" s="22" t="str">
        <f t="shared" si="2"/>
        <v>B</v>
      </c>
      <c r="AG11" s="22">
        <f t="shared" si="16"/>
        <v>48</v>
      </c>
      <c r="AH11" s="22" t="str">
        <f t="shared" si="3"/>
        <v>B</v>
      </c>
      <c r="AI11" s="22">
        <f t="shared" si="17"/>
        <v>35</v>
      </c>
      <c r="AJ11" s="22" t="str">
        <f t="shared" si="4"/>
        <v>C</v>
      </c>
      <c r="AK11" s="22" t="str">
        <f t="shared" si="18"/>
        <v>-</v>
      </c>
      <c r="AL11" s="22" t="str">
        <f t="shared" si="5"/>
        <v>-</v>
      </c>
      <c r="AM11" s="22">
        <f t="shared" si="19"/>
        <v>66</v>
      </c>
      <c r="AN11" s="22" t="str">
        <f t="shared" si="6"/>
        <v>B+</v>
      </c>
      <c r="AO11" s="22">
        <f t="shared" si="20"/>
        <v>77</v>
      </c>
      <c r="AP11" s="22" t="str">
        <f t="shared" si="7"/>
        <v>A</v>
      </c>
      <c r="AQ11" s="22">
        <f t="shared" si="21"/>
        <v>85</v>
      </c>
      <c r="AR11" s="22" t="str">
        <f t="shared" si="8"/>
        <v>A</v>
      </c>
      <c r="AS11" s="22">
        <f t="shared" si="22"/>
        <v>68</v>
      </c>
      <c r="AT11" s="22" t="str">
        <f t="shared" si="9"/>
        <v>B+</v>
      </c>
      <c r="AU11" s="22">
        <f t="shared" si="23"/>
        <v>84</v>
      </c>
      <c r="AV11" s="22" t="str">
        <f t="shared" si="10"/>
        <v>A</v>
      </c>
      <c r="AW11" s="22">
        <f t="shared" si="24"/>
        <v>597</v>
      </c>
      <c r="AX11" s="22" t="str">
        <f t="shared" si="11"/>
        <v>B+</v>
      </c>
      <c r="AY11" s="10">
        <v>211</v>
      </c>
      <c r="AZ11" s="22">
        <f t="shared" si="12"/>
        <v>97</v>
      </c>
      <c r="BA11" s="33" t="str">
        <f t="shared" si="25"/>
        <v>Passed</v>
      </c>
    </row>
    <row r="12" spans="1:53" s="15" customFormat="1" ht="16.5" customHeight="1" x14ac:dyDescent="0.25">
      <c r="A12" s="10">
        <v>5</v>
      </c>
      <c r="B12" s="10">
        <v>1116</v>
      </c>
      <c r="C12" s="11" t="s">
        <v>188</v>
      </c>
      <c r="D12" s="12" t="s">
        <v>37</v>
      </c>
      <c r="E12" s="12" t="s">
        <v>42</v>
      </c>
      <c r="F12" s="13">
        <v>41093</v>
      </c>
      <c r="G12" s="13">
        <v>37188</v>
      </c>
      <c r="H12" s="14" t="s">
        <v>166</v>
      </c>
      <c r="I12" s="10">
        <v>33</v>
      </c>
      <c r="J12" s="10">
        <v>38</v>
      </c>
      <c r="K12" s="10">
        <v>14</v>
      </c>
      <c r="L12" s="10">
        <v>23</v>
      </c>
      <c r="M12" s="10">
        <v>37</v>
      </c>
      <c r="N12" s="10"/>
      <c r="O12" s="10">
        <v>34</v>
      </c>
      <c r="P12" s="10">
        <v>22</v>
      </c>
      <c r="Q12" s="10">
        <v>11</v>
      </c>
      <c r="R12" s="10">
        <v>14</v>
      </c>
      <c r="S12" s="10">
        <v>21</v>
      </c>
      <c r="T12" s="10">
        <v>22</v>
      </c>
      <c r="U12" s="10"/>
      <c r="V12" s="10">
        <v>30</v>
      </c>
      <c r="W12" s="10">
        <v>70</v>
      </c>
      <c r="X12" s="10">
        <v>78</v>
      </c>
      <c r="Y12" s="10">
        <v>62</v>
      </c>
      <c r="Z12" s="10">
        <v>79</v>
      </c>
      <c r="AA12" s="22">
        <f t="shared" si="13"/>
        <v>55</v>
      </c>
      <c r="AB12" s="22" t="str">
        <f t="shared" si="0"/>
        <v>B+</v>
      </c>
      <c r="AC12" s="22">
        <f t="shared" si="14"/>
        <v>49</v>
      </c>
      <c r="AD12" s="22" t="str">
        <f t="shared" si="1"/>
        <v>B</v>
      </c>
      <c r="AE12" s="22">
        <f t="shared" si="15"/>
        <v>28</v>
      </c>
      <c r="AF12" s="22" t="str">
        <f t="shared" si="2"/>
        <v>C</v>
      </c>
      <c r="AG12" s="22">
        <f t="shared" si="16"/>
        <v>44</v>
      </c>
      <c r="AH12" s="22" t="str">
        <f t="shared" si="3"/>
        <v>B</v>
      </c>
      <c r="AI12" s="22">
        <f t="shared" si="17"/>
        <v>59</v>
      </c>
      <c r="AJ12" s="22" t="str">
        <f t="shared" si="4"/>
        <v>B+</v>
      </c>
      <c r="AK12" s="22" t="str">
        <f t="shared" si="18"/>
        <v>-</v>
      </c>
      <c r="AL12" s="22" t="str">
        <f t="shared" si="5"/>
        <v>-</v>
      </c>
      <c r="AM12" s="22">
        <f t="shared" si="19"/>
        <v>64</v>
      </c>
      <c r="AN12" s="22" t="str">
        <f t="shared" si="6"/>
        <v>B+</v>
      </c>
      <c r="AO12" s="22">
        <f t="shared" si="20"/>
        <v>70</v>
      </c>
      <c r="AP12" s="22" t="str">
        <f t="shared" si="7"/>
        <v>B+</v>
      </c>
      <c r="AQ12" s="22">
        <f t="shared" si="21"/>
        <v>78</v>
      </c>
      <c r="AR12" s="22" t="str">
        <f t="shared" si="8"/>
        <v>A</v>
      </c>
      <c r="AS12" s="22">
        <f t="shared" si="22"/>
        <v>62</v>
      </c>
      <c r="AT12" s="22" t="str">
        <f t="shared" si="9"/>
        <v>B+</v>
      </c>
      <c r="AU12" s="22">
        <f t="shared" si="23"/>
        <v>79</v>
      </c>
      <c r="AV12" s="22" t="str">
        <f t="shared" si="10"/>
        <v>A</v>
      </c>
      <c r="AW12" s="22">
        <f t="shared" si="24"/>
        <v>588</v>
      </c>
      <c r="AX12" s="22" t="str">
        <f t="shared" si="11"/>
        <v>B+</v>
      </c>
      <c r="AY12" s="10">
        <v>210</v>
      </c>
      <c r="AZ12" s="22">
        <f t="shared" si="12"/>
        <v>96</v>
      </c>
      <c r="BA12" s="33" t="str">
        <f t="shared" si="25"/>
        <v>Passed</v>
      </c>
    </row>
    <row r="13" spans="1:53" s="15" customFormat="1" ht="16.5" customHeight="1" x14ac:dyDescent="0.25">
      <c r="A13" s="10">
        <v>6</v>
      </c>
      <c r="B13" s="10">
        <v>1174</v>
      </c>
      <c r="C13" s="11" t="s">
        <v>189</v>
      </c>
      <c r="D13" s="12" t="s">
        <v>37</v>
      </c>
      <c r="E13" s="12" t="s">
        <v>39</v>
      </c>
      <c r="F13" s="13">
        <v>41479</v>
      </c>
      <c r="G13" s="13">
        <v>37431</v>
      </c>
      <c r="H13" s="14" t="s">
        <v>61</v>
      </c>
      <c r="I13" s="10">
        <v>17</v>
      </c>
      <c r="J13" s="10">
        <v>33</v>
      </c>
      <c r="K13" s="10">
        <v>15</v>
      </c>
      <c r="L13" s="10">
        <v>27</v>
      </c>
      <c r="M13" s="10">
        <v>35</v>
      </c>
      <c r="N13" s="10"/>
      <c r="O13" s="10">
        <v>32</v>
      </c>
      <c r="P13" s="10">
        <v>24</v>
      </c>
      <c r="Q13" s="10">
        <v>18</v>
      </c>
      <c r="R13" s="10">
        <v>15</v>
      </c>
      <c r="S13" s="10">
        <v>20</v>
      </c>
      <c r="T13" s="10">
        <v>21</v>
      </c>
      <c r="U13" s="10"/>
      <c r="V13" s="10">
        <v>46</v>
      </c>
      <c r="W13" s="10">
        <v>77</v>
      </c>
      <c r="X13" s="10">
        <v>86</v>
      </c>
      <c r="Y13" s="10">
        <v>69</v>
      </c>
      <c r="Z13" s="10">
        <v>85</v>
      </c>
      <c r="AA13" s="22">
        <f t="shared" si="13"/>
        <v>41</v>
      </c>
      <c r="AB13" s="22" t="str">
        <f t="shared" si="0"/>
        <v>B</v>
      </c>
      <c r="AC13" s="22">
        <f t="shared" si="14"/>
        <v>51</v>
      </c>
      <c r="AD13" s="22" t="str">
        <f t="shared" si="1"/>
        <v>B+</v>
      </c>
      <c r="AE13" s="22">
        <f t="shared" si="15"/>
        <v>30</v>
      </c>
      <c r="AF13" s="22" t="str">
        <f t="shared" si="2"/>
        <v>C</v>
      </c>
      <c r="AG13" s="22">
        <f t="shared" si="16"/>
        <v>47</v>
      </c>
      <c r="AH13" s="22" t="str">
        <f t="shared" si="3"/>
        <v>B</v>
      </c>
      <c r="AI13" s="22">
        <f t="shared" si="17"/>
        <v>56</v>
      </c>
      <c r="AJ13" s="22" t="str">
        <f t="shared" si="4"/>
        <v>B+</v>
      </c>
      <c r="AK13" s="22" t="str">
        <f t="shared" si="18"/>
        <v>-</v>
      </c>
      <c r="AL13" s="22" t="str">
        <f t="shared" si="5"/>
        <v>-</v>
      </c>
      <c r="AM13" s="22">
        <f t="shared" si="19"/>
        <v>78</v>
      </c>
      <c r="AN13" s="22" t="str">
        <f t="shared" si="6"/>
        <v>A</v>
      </c>
      <c r="AO13" s="22">
        <f t="shared" si="20"/>
        <v>77</v>
      </c>
      <c r="AP13" s="22" t="str">
        <f t="shared" si="7"/>
        <v>A</v>
      </c>
      <c r="AQ13" s="22">
        <f t="shared" si="21"/>
        <v>86</v>
      </c>
      <c r="AR13" s="22" t="str">
        <f t="shared" si="8"/>
        <v>A</v>
      </c>
      <c r="AS13" s="22">
        <f t="shared" si="22"/>
        <v>69</v>
      </c>
      <c r="AT13" s="22" t="str">
        <f t="shared" si="9"/>
        <v>B+</v>
      </c>
      <c r="AU13" s="22">
        <f t="shared" si="23"/>
        <v>85</v>
      </c>
      <c r="AV13" s="22" t="str">
        <f t="shared" si="10"/>
        <v>A</v>
      </c>
      <c r="AW13" s="22">
        <f t="shared" si="24"/>
        <v>620</v>
      </c>
      <c r="AX13" s="22" t="str">
        <f t="shared" si="11"/>
        <v>B+</v>
      </c>
      <c r="AY13" s="10">
        <v>166</v>
      </c>
      <c r="AZ13" s="22">
        <f t="shared" si="12"/>
        <v>76</v>
      </c>
      <c r="BA13" s="33" t="str">
        <f t="shared" si="25"/>
        <v>Passed</v>
      </c>
    </row>
    <row r="14" spans="1:53" s="15" customFormat="1" ht="16.5" customHeight="1" x14ac:dyDescent="0.25">
      <c r="A14" s="10">
        <v>7</v>
      </c>
      <c r="B14" s="10">
        <v>1067</v>
      </c>
      <c r="C14" s="11" t="s">
        <v>190</v>
      </c>
      <c r="D14" s="12" t="s">
        <v>37</v>
      </c>
      <c r="E14" s="12" t="s">
        <v>39</v>
      </c>
      <c r="F14" s="13">
        <v>41074</v>
      </c>
      <c r="G14" s="13">
        <v>36689</v>
      </c>
      <c r="H14" s="14" t="s">
        <v>167</v>
      </c>
      <c r="I14" s="10">
        <v>39</v>
      </c>
      <c r="J14" s="10">
        <v>48</v>
      </c>
      <c r="K14" s="10">
        <v>28</v>
      </c>
      <c r="L14" s="10">
        <v>40</v>
      </c>
      <c r="M14" s="10">
        <v>50</v>
      </c>
      <c r="N14" s="10"/>
      <c r="O14" s="10">
        <v>47</v>
      </c>
      <c r="P14" s="10">
        <v>44</v>
      </c>
      <c r="Q14" s="10">
        <v>41</v>
      </c>
      <c r="R14" s="10">
        <v>28</v>
      </c>
      <c r="S14" s="10">
        <v>44</v>
      </c>
      <c r="T14" s="10">
        <v>47</v>
      </c>
      <c r="U14" s="10"/>
      <c r="V14" s="10">
        <v>29</v>
      </c>
      <c r="W14" s="10">
        <v>83</v>
      </c>
      <c r="X14" s="10">
        <v>92</v>
      </c>
      <c r="Y14" s="10">
        <v>74</v>
      </c>
      <c r="Z14" s="10">
        <v>93</v>
      </c>
      <c r="AA14" s="22">
        <f t="shared" si="13"/>
        <v>83</v>
      </c>
      <c r="AB14" s="22" t="str">
        <f t="shared" si="0"/>
        <v>A</v>
      </c>
      <c r="AC14" s="22">
        <f t="shared" si="14"/>
        <v>89</v>
      </c>
      <c r="AD14" s="22" t="str">
        <f t="shared" si="1"/>
        <v>A</v>
      </c>
      <c r="AE14" s="22">
        <f t="shared" si="15"/>
        <v>56</v>
      </c>
      <c r="AF14" s="22" t="str">
        <f t="shared" si="2"/>
        <v>B+</v>
      </c>
      <c r="AG14" s="22">
        <f t="shared" si="16"/>
        <v>84</v>
      </c>
      <c r="AH14" s="22" t="str">
        <f t="shared" si="3"/>
        <v>A</v>
      </c>
      <c r="AI14" s="22">
        <f t="shared" si="17"/>
        <v>97</v>
      </c>
      <c r="AJ14" s="22" t="str">
        <f t="shared" si="4"/>
        <v>A+</v>
      </c>
      <c r="AK14" s="22" t="str">
        <f t="shared" si="18"/>
        <v>-</v>
      </c>
      <c r="AL14" s="22" t="str">
        <f t="shared" si="5"/>
        <v>-</v>
      </c>
      <c r="AM14" s="22">
        <f t="shared" si="19"/>
        <v>76</v>
      </c>
      <c r="AN14" s="22" t="str">
        <f t="shared" si="6"/>
        <v>A</v>
      </c>
      <c r="AO14" s="22">
        <f t="shared" si="20"/>
        <v>83</v>
      </c>
      <c r="AP14" s="22" t="str">
        <f t="shared" si="7"/>
        <v>A</v>
      </c>
      <c r="AQ14" s="22">
        <f t="shared" si="21"/>
        <v>92</v>
      </c>
      <c r="AR14" s="22" t="str">
        <f t="shared" si="8"/>
        <v>A+</v>
      </c>
      <c r="AS14" s="22">
        <f t="shared" si="22"/>
        <v>74</v>
      </c>
      <c r="AT14" s="22" t="str">
        <f t="shared" si="9"/>
        <v>A</v>
      </c>
      <c r="AU14" s="22">
        <f t="shared" si="23"/>
        <v>93</v>
      </c>
      <c r="AV14" s="22" t="str">
        <f t="shared" si="10"/>
        <v>A+</v>
      </c>
      <c r="AW14" s="22">
        <f t="shared" si="24"/>
        <v>827</v>
      </c>
      <c r="AX14" s="22" t="str">
        <f t="shared" si="11"/>
        <v>A</v>
      </c>
      <c r="AY14" s="10">
        <v>184</v>
      </c>
      <c r="AZ14" s="22">
        <f t="shared" si="12"/>
        <v>84</v>
      </c>
      <c r="BA14" s="33" t="str">
        <f t="shared" si="25"/>
        <v>Passed</v>
      </c>
    </row>
    <row r="15" spans="1:53" s="15" customFormat="1" ht="16.5" customHeight="1" x14ac:dyDescent="0.25">
      <c r="A15" s="10">
        <v>8</v>
      </c>
      <c r="B15" s="10">
        <v>1109</v>
      </c>
      <c r="C15" s="11" t="s">
        <v>191</v>
      </c>
      <c r="D15" s="12" t="s">
        <v>37</v>
      </c>
      <c r="E15" s="12" t="s">
        <v>39</v>
      </c>
      <c r="F15" s="13">
        <v>41086</v>
      </c>
      <c r="G15" s="13">
        <v>37187</v>
      </c>
      <c r="H15" s="14" t="s">
        <v>75</v>
      </c>
      <c r="I15" s="10">
        <v>37</v>
      </c>
      <c r="J15" s="10">
        <v>46</v>
      </c>
      <c r="K15" s="10">
        <v>35</v>
      </c>
      <c r="L15" s="10">
        <v>22</v>
      </c>
      <c r="M15" s="10">
        <v>38</v>
      </c>
      <c r="N15" s="10"/>
      <c r="O15" s="10">
        <v>48</v>
      </c>
      <c r="P15" s="10">
        <v>32</v>
      </c>
      <c r="Q15" s="10">
        <v>20</v>
      </c>
      <c r="R15" s="10">
        <v>35</v>
      </c>
      <c r="S15" s="10">
        <v>24</v>
      </c>
      <c r="T15" s="10">
        <v>27</v>
      </c>
      <c r="U15" s="10"/>
      <c r="V15" s="10">
        <v>30</v>
      </c>
      <c r="W15" s="10">
        <v>83</v>
      </c>
      <c r="X15" s="10">
        <v>92</v>
      </c>
      <c r="Y15" s="10">
        <v>74</v>
      </c>
      <c r="Z15" s="10">
        <v>91</v>
      </c>
      <c r="AA15" s="22">
        <f t="shared" si="13"/>
        <v>69</v>
      </c>
      <c r="AB15" s="22" t="str">
        <f t="shared" si="0"/>
        <v>B+</v>
      </c>
      <c r="AC15" s="22">
        <f t="shared" si="14"/>
        <v>66</v>
      </c>
      <c r="AD15" s="22" t="str">
        <f t="shared" si="1"/>
        <v>B+</v>
      </c>
      <c r="AE15" s="22">
        <f t="shared" si="15"/>
        <v>70</v>
      </c>
      <c r="AF15" s="22" t="str">
        <f t="shared" si="2"/>
        <v>B+</v>
      </c>
      <c r="AG15" s="22">
        <f t="shared" si="16"/>
        <v>46</v>
      </c>
      <c r="AH15" s="22" t="str">
        <f t="shared" si="3"/>
        <v>B</v>
      </c>
      <c r="AI15" s="22">
        <f t="shared" si="17"/>
        <v>65</v>
      </c>
      <c r="AJ15" s="22" t="str">
        <f t="shared" si="4"/>
        <v>B+</v>
      </c>
      <c r="AK15" s="22" t="str">
        <f t="shared" si="18"/>
        <v>-</v>
      </c>
      <c r="AL15" s="22" t="str">
        <f t="shared" si="5"/>
        <v>-</v>
      </c>
      <c r="AM15" s="22">
        <f t="shared" si="19"/>
        <v>78</v>
      </c>
      <c r="AN15" s="22" t="str">
        <f t="shared" si="6"/>
        <v>A</v>
      </c>
      <c r="AO15" s="22">
        <f t="shared" si="20"/>
        <v>83</v>
      </c>
      <c r="AP15" s="22" t="str">
        <f t="shared" si="7"/>
        <v>A</v>
      </c>
      <c r="AQ15" s="22">
        <f t="shared" si="21"/>
        <v>92</v>
      </c>
      <c r="AR15" s="22" t="str">
        <f t="shared" si="8"/>
        <v>A+</v>
      </c>
      <c r="AS15" s="22">
        <f t="shared" si="22"/>
        <v>74</v>
      </c>
      <c r="AT15" s="22" t="str">
        <f t="shared" si="9"/>
        <v>A</v>
      </c>
      <c r="AU15" s="22">
        <f t="shared" si="23"/>
        <v>91</v>
      </c>
      <c r="AV15" s="22" t="str">
        <f t="shared" si="10"/>
        <v>A+</v>
      </c>
      <c r="AW15" s="22">
        <f t="shared" si="24"/>
        <v>734</v>
      </c>
      <c r="AX15" s="22" t="str">
        <f t="shared" si="11"/>
        <v>A</v>
      </c>
      <c r="AY15" s="10">
        <v>209</v>
      </c>
      <c r="AZ15" s="22">
        <f t="shared" si="12"/>
        <v>96</v>
      </c>
      <c r="BA15" s="33" t="str">
        <f t="shared" si="25"/>
        <v>Passed</v>
      </c>
    </row>
    <row r="16" spans="1:53" s="15" customFormat="1" ht="16.5" customHeight="1" x14ac:dyDescent="0.25">
      <c r="A16" s="10">
        <v>9</v>
      </c>
      <c r="B16" s="10">
        <v>1064</v>
      </c>
      <c r="C16" s="11" t="s">
        <v>192</v>
      </c>
      <c r="D16" s="12" t="s">
        <v>37</v>
      </c>
      <c r="E16" s="12" t="s">
        <v>41</v>
      </c>
      <c r="F16" s="13">
        <v>41074</v>
      </c>
      <c r="G16" s="13">
        <v>37229</v>
      </c>
      <c r="H16" s="14" t="s">
        <v>58</v>
      </c>
      <c r="I16" s="10">
        <v>25</v>
      </c>
      <c r="J16" s="10">
        <v>27</v>
      </c>
      <c r="K16" s="10">
        <v>28</v>
      </c>
      <c r="L16" s="10">
        <v>29</v>
      </c>
      <c r="M16" s="10">
        <v>29</v>
      </c>
      <c r="N16" s="10"/>
      <c r="O16" s="10">
        <v>29</v>
      </c>
      <c r="P16" s="10">
        <v>23</v>
      </c>
      <c r="Q16" s="10">
        <v>15</v>
      </c>
      <c r="R16" s="10">
        <v>28</v>
      </c>
      <c r="S16" s="10">
        <v>18</v>
      </c>
      <c r="T16" s="10">
        <v>13</v>
      </c>
      <c r="U16" s="10"/>
      <c r="V16" s="10">
        <v>21</v>
      </c>
      <c r="W16" s="10">
        <v>68</v>
      </c>
      <c r="X16" s="10">
        <v>76</v>
      </c>
      <c r="Y16" s="10">
        <v>61</v>
      </c>
      <c r="Z16" s="10">
        <v>77</v>
      </c>
      <c r="AA16" s="22">
        <f t="shared" si="13"/>
        <v>48</v>
      </c>
      <c r="AB16" s="22" t="str">
        <f t="shared" si="0"/>
        <v>B</v>
      </c>
      <c r="AC16" s="22">
        <f t="shared" si="14"/>
        <v>42</v>
      </c>
      <c r="AD16" s="22" t="str">
        <f t="shared" si="1"/>
        <v>B</v>
      </c>
      <c r="AE16" s="22">
        <f t="shared" si="15"/>
        <v>56</v>
      </c>
      <c r="AF16" s="22" t="str">
        <f t="shared" si="2"/>
        <v>B+</v>
      </c>
      <c r="AG16" s="22">
        <f t="shared" si="16"/>
        <v>47</v>
      </c>
      <c r="AH16" s="22" t="str">
        <f t="shared" si="3"/>
        <v>B</v>
      </c>
      <c r="AI16" s="22">
        <f t="shared" si="17"/>
        <v>42</v>
      </c>
      <c r="AJ16" s="22" t="str">
        <f t="shared" si="4"/>
        <v>B</v>
      </c>
      <c r="AK16" s="22" t="str">
        <f t="shared" si="18"/>
        <v>-</v>
      </c>
      <c r="AL16" s="22" t="str">
        <f t="shared" si="5"/>
        <v>-</v>
      </c>
      <c r="AM16" s="22">
        <f t="shared" si="19"/>
        <v>50</v>
      </c>
      <c r="AN16" s="22" t="str">
        <f t="shared" si="6"/>
        <v>B</v>
      </c>
      <c r="AO16" s="22">
        <f t="shared" si="20"/>
        <v>68</v>
      </c>
      <c r="AP16" s="22" t="str">
        <f t="shared" si="7"/>
        <v>B+</v>
      </c>
      <c r="AQ16" s="22">
        <f t="shared" si="21"/>
        <v>76</v>
      </c>
      <c r="AR16" s="22" t="str">
        <f t="shared" si="8"/>
        <v>A</v>
      </c>
      <c r="AS16" s="22">
        <f t="shared" si="22"/>
        <v>61</v>
      </c>
      <c r="AT16" s="22" t="str">
        <f t="shared" si="9"/>
        <v>B+</v>
      </c>
      <c r="AU16" s="22">
        <f t="shared" si="23"/>
        <v>77</v>
      </c>
      <c r="AV16" s="22" t="str">
        <f t="shared" si="10"/>
        <v>A</v>
      </c>
      <c r="AW16" s="22">
        <f t="shared" si="24"/>
        <v>567</v>
      </c>
      <c r="AX16" s="22" t="str">
        <f t="shared" si="11"/>
        <v>B+</v>
      </c>
      <c r="AY16" s="10">
        <v>186</v>
      </c>
      <c r="AZ16" s="22">
        <f t="shared" si="12"/>
        <v>85</v>
      </c>
      <c r="BA16" s="33" t="str">
        <f t="shared" si="25"/>
        <v>Passed</v>
      </c>
    </row>
    <row r="17" spans="1:53" s="15" customFormat="1" ht="16.5" customHeight="1" x14ac:dyDescent="0.25">
      <c r="A17" s="10">
        <v>10</v>
      </c>
      <c r="B17" s="10">
        <v>1096</v>
      </c>
      <c r="C17" s="11" t="s">
        <v>193</v>
      </c>
      <c r="D17" s="12" t="s">
        <v>37</v>
      </c>
      <c r="E17" s="12" t="s">
        <v>42</v>
      </c>
      <c r="F17" s="13">
        <v>41081</v>
      </c>
      <c r="G17" s="13">
        <v>37337</v>
      </c>
      <c r="H17" s="14" t="s">
        <v>168</v>
      </c>
      <c r="I17" s="10">
        <v>17</v>
      </c>
      <c r="J17" s="10">
        <v>17</v>
      </c>
      <c r="K17" s="10">
        <v>26</v>
      </c>
      <c r="L17" s="10">
        <v>23</v>
      </c>
      <c r="M17" s="10">
        <v>19</v>
      </c>
      <c r="N17" s="10"/>
      <c r="O17" s="10">
        <v>33</v>
      </c>
      <c r="P17" s="10">
        <v>7</v>
      </c>
      <c r="Q17" s="10">
        <v>5</v>
      </c>
      <c r="R17" s="10">
        <v>26</v>
      </c>
      <c r="S17" s="10">
        <v>18</v>
      </c>
      <c r="T17" s="10">
        <v>3</v>
      </c>
      <c r="U17" s="10"/>
      <c r="V17" s="10">
        <v>31</v>
      </c>
      <c r="W17" s="10">
        <v>68</v>
      </c>
      <c r="X17" s="10">
        <v>75</v>
      </c>
      <c r="Y17" s="10">
        <v>60</v>
      </c>
      <c r="Z17" s="10">
        <v>74</v>
      </c>
      <c r="AA17" s="22">
        <f t="shared" si="13"/>
        <v>24</v>
      </c>
      <c r="AB17" s="22" t="str">
        <f t="shared" si="0"/>
        <v>C</v>
      </c>
      <c r="AC17" s="22">
        <f t="shared" si="14"/>
        <v>22</v>
      </c>
      <c r="AD17" s="22" t="str">
        <f t="shared" si="1"/>
        <v>C</v>
      </c>
      <c r="AE17" s="22">
        <f t="shared" si="15"/>
        <v>52</v>
      </c>
      <c r="AF17" s="22" t="str">
        <f t="shared" si="2"/>
        <v>B+</v>
      </c>
      <c r="AG17" s="22">
        <f t="shared" si="16"/>
        <v>41</v>
      </c>
      <c r="AH17" s="22" t="str">
        <f t="shared" si="3"/>
        <v>B</v>
      </c>
      <c r="AI17" s="22">
        <f t="shared" si="17"/>
        <v>22</v>
      </c>
      <c r="AJ17" s="22" t="str">
        <f t="shared" si="4"/>
        <v>C</v>
      </c>
      <c r="AK17" s="22" t="str">
        <f t="shared" si="18"/>
        <v>-</v>
      </c>
      <c r="AL17" s="22" t="str">
        <f t="shared" si="5"/>
        <v>-</v>
      </c>
      <c r="AM17" s="22">
        <f t="shared" si="19"/>
        <v>64</v>
      </c>
      <c r="AN17" s="22" t="str">
        <f t="shared" si="6"/>
        <v>B+</v>
      </c>
      <c r="AO17" s="22">
        <f t="shared" si="20"/>
        <v>68</v>
      </c>
      <c r="AP17" s="22" t="str">
        <f t="shared" si="7"/>
        <v>B+</v>
      </c>
      <c r="AQ17" s="22">
        <f t="shared" si="21"/>
        <v>75</v>
      </c>
      <c r="AR17" s="22" t="str">
        <f t="shared" si="8"/>
        <v>A</v>
      </c>
      <c r="AS17" s="22">
        <f t="shared" si="22"/>
        <v>60</v>
      </c>
      <c r="AT17" s="22" t="str">
        <f t="shared" si="9"/>
        <v>B+</v>
      </c>
      <c r="AU17" s="22">
        <f t="shared" si="23"/>
        <v>74</v>
      </c>
      <c r="AV17" s="22" t="str">
        <f t="shared" si="10"/>
        <v>A</v>
      </c>
      <c r="AW17" s="22">
        <f t="shared" si="24"/>
        <v>502</v>
      </c>
      <c r="AX17" s="22" t="str">
        <f t="shared" si="11"/>
        <v>B</v>
      </c>
      <c r="AY17" s="10">
        <v>201</v>
      </c>
      <c r="AZ17" s="22">
        <f t="shared" si="12"/>
        <v>92</v>
      </c>
      <c r="BA17" s="33" t="str">
        <f t="shared" si="25"/>
        <v>Passed</v>
      </c>
    </row>
    <row r="18" spans="1:53" s="15" customFormat="1" ht="16.5" customHeight="1" x14ac:dyDescent="0.25">
      <c r="A18" s="10">
        <v>11</v>
      </c>
      <c r="B18" s="10">
        <v>1098</v>
      </c>
      <c r="C18" s="11" t="s">
        <v>194</v>
      </c>
      <c r="D18" s="12" t="s">
        <v>37</v>
      </c>
      <c r="E18" s="12" t="s">
        <v>39</v>
      </c>
      <c r="F18" s="13">
        <v>41081</v>
      </c>
      <c r="G18" s="13">
        <v>37418</v>
      </c>
      <c r="H18" s="14" t="s">
        <v>169</v>
      </c>
      <c r="I18" s="10">
        <v>35</v>
      </c>
      <c r="J18" s="10">
        <v>42</v>
      </c>
      <c r="K18" s="10">
        <v>22</v>
      </c>
      <c r="L18" s="10">
        <v>30</v>
      </c>
      <c r="M18" s="10">
        <v>41</v>
      </c>
      <c r="N18" s="10"/>
      <c r="O18" s="10">
        <v>41</v>
      </c>
      <c r="P18" s="10">
        <v>38</v>
      </c>
      <c r="Q18" s="10">
        <v>22</v>
      </c>
      <c r="R18" s="10">
        <v>22</v>
      </c>
      <c r="S18" s="10">
        <v>23</v>
      </c>
      <c r="T18" s="10">
        <v>36</v>
      </c>
      <c r="U18" s="10"/>
      <c r="V18" s="10">
        <v>26</v>
      </c>
      <c r="W18" s="10">
        <v>77</v>
      </c>
      <c r="X18" s="10">
        <v>85</v>
      </c>
      <c r="Y18" s="10">
        <v>68</v>
      </c>
      <c r="Z18" s="10">
        <v>86</v>
      </c>
      <c r="AA18" s="22">
        <f t="shared" si="13"/>
        <v>73</v>
      </c>
      <c r="AB18" s="22" t="str">
        <f t="shared" si="0"/>
        <v>A</v>
      </c>
      <c r="AC18" s="22">
        <f t="shared" si="14"/>
        <v>64</v>
      </c>
      <c r="AD18" s="22" t="str">
        <f t="shared" si="1"/>
        <v>B+</v>
      </c>
      <c r="AE18" s="22">
        <f t="shared" si="15"/>
        <v>44</v>
      </c>
      <c r="AF18" s="22" t="str">
        <f t="shared" si="2"/>
        <v>B</v>
      </c>
      <c r="AG18" s="22">
        <f t="shared" si="16"/>
        <v>53</v>
      </c>
      <c r="AH18" s="22" t="str">
        <f t="shared" si="3"/>
        <v>B+</v>
      </c>
      <c r="AI18" s="22">
        <f t="shared" si="17"/>
        <v>77</v>
      </c>
      <c r="AJ18" s="22" t="str">
        <f t="shared" si="4"/>
        <v>A</v>
      </c>
      <c r="AK18" s="22" t="str">
        <f t="shared" si="18"/>
        <v>-</v>
      </c>
      <c r="AL18" s="22" t="str">
        <f t="shared" si="5"/>
        <v>-</v>
      </c>
      <c r="AM18" s="22">
        <f t="shared" si="19"/>
        <v>67</v>
      </c>
      <c r="AN18" s="22" t="str">
        <f t="shared" si="6"/>
        <v>B+</v>
      </c>
      <c r="AO18" s="22">
        <f t="shared" si="20"/>
        <v>77</v>
      </c>
      <c r="AP18" s="22" t="str">
        <f t="shared" si="7"/>
        <v>A</v>
      </c>
      <c r="AQ18" s="22">
        <f t="shared" si="21"/>
        <v>85</v>
      </c>
      <c r="AR18" s="22" t="str">
        <f t="shared" si="8"/>
        <v>A</v>
      </c>
      <c r="AS18" s="22">
        <f t="shared" si="22"/>
        <v>68</v>
      </c>
      <c r="AT18" s="22" t="str">
        <f t="shared" si="9"/>
        <v>B+</v>
      </c>
      <c r="AU18" s="22">
        <f t="shared" si="23"/>
        <v>86</v>
      </c>
      <c r="AV18" s="22" t="str">
        <f t="shared" si="10"/>
        <v>A</v>
      </c>
      <c r="AW18" s="22">
        <f t="shared" si="24"/>
        <v>694</v>
      </c>
      <c r="AX18" s="22" t="str">
        <f t="shared" si="11"/>
        <v>B+</v>
      </c>
      <c r="AY18" s="10">
        <v>197</v>
      </c>
      <c r="AZ18" s="22">
        <f t="shared" si="12"/>
        <v>90</v>
      </c>
      <c r="BA18" s="33" t="str">
        <f t="shared" si="25"/>
        <v>Passed</v>
      </c>
    </row>
    <row r="19" spans="1:53" s="15" customFormat="1" ht="16.5" customHeight="1" x14ac:dyDescent="0.25">
      <c r="A19" s="10">
        <v>12</v>
      </c>
      <c r="B19" s="10">
        <v>1086</v>
      </c>
      <c r="C19" s="11" t="s">
        <v>195</v>
      </c>
      <c r="D19" s="12" t="s">
        <v>37</v>
      </c>
      <c r="E19" s="12" t="s">
        <v>39</v>
      </c>
      <c r="F19" s="13">
        <v>41080</v>
      </c>
      <c r="G19" s="13">
        <v>37281</v>
      </c>
      <c r="H19" s="14" t="s">
        <v>170</v>
      </c>
      <c r="I19" s="10">
        <v>33</v>
      </c>
      <c r="J19" s="10">
        <v>35</v>
      </c>
      <c r="K19" s="10">
        <v>28</v>
      </c>
      <c r="L19" s="10">
        <v>28</v>
      </c>
      <c r="M19" s="10">
        <v>34</v>
      </c>
      <c r="N19" s="10"/>
      <c r="O19" s="10">
        <v>33</v>
      </c>
      <c r="P19" s="10">
        <v>12</v>
      </c>
      <c r="Q19" s="10">
        <v>14</v>
      </c>
      <c r="R19" s="10">
        <v>28</v>
      </c>
      <c r="S19" s="10">
        <v>5</v>
      </c>
      <c r="T19" s="10">
        <v>5</v>
      </c>
      <c r="U19" s="10"/>
      <c r="V19" s="10">
        <v>26</v>
      </c>
      <c r="W19" s="10">
        <v>59</v>
      </c>
      <c r="X19" s="10">
        <v>65</v>
      </c>
      <c r="Y19" s="10">
        <v>52</v>
      </c>
      <c r="Z19" s="10">
        <v>64</v>
      </c>
      <c r="AA19" s="22">
        <f t="shared" si="13"/>
        <v>45</v>
      </c>
      <c r="AB19" s="22" t="str">
        <f t="shared" si="0"/>
        <v>B</v>
      </c>
      <c r="AC19" s="22">
        <f t="shared" si="14"/>
        <v>49</v>
      </c>
      <c r="AD19" s="22" t="str">
        <f t="shared" si="1"/>
        <v>B</v>
      </c>
      <c r="AE19" s="22">
        <f t="shared" si="15"/>
        <v>56</v>
      </c>
      <c r="AF19" s="22" t="str">
        <f t="shared" si="2"/>
        <v>B+</v>
      </c>
      <c r="AG19" s="22">
        <f t="shared" si="16"/>
        <v>33</v>
      </c>
      <c r="AH19" s="22" t="str">
        <f t="shared" si="3"/>
        <v>C</v>
      </c>
      <c r="AI19" s="22">
        <f t="shared" si="17"/>
        <v>39</v>
      </c>
      <c r="AJ19" s="22" t="str">
        <f t="shared" si="4"/>
        <v>C</v>
      </c>
      <c r="AK19" s="22" t="str">
        <f t="shared" si="18"/>
        <v>-</v>
      </c>
      <c r="AL19" s="22" t="str">
        <f t="shared" si="5"/>
        <v>-</v>
      </c>
      <c r="AM19" s="22">
        <f t="shared" si="19"/>
        <v>59</v>
      </c>
      <c r="AN19" s="22" t="str">
        <f t="shared" si="6"/>
        <v>B+</v>
      </c>
      <c r="AO19" s="22">
        <f t="shared" si="20"/>
        <v>59</v>
      </c>
      <c r="AP19" s="22" t="str">
        <f t="shared" si="7"/>
        <v>B+</v>
      </c>
      <c r="AQ19" s="22">
        <f t="shared" si="21"/>
        <v>65</v>
      </c>
      <c r="AR19" s="22" t="str">
        <f t="shared" si="8"/>
        <v>B+</v>
      </c>
      <c r="AS19" s="22">
        <f t="shared" si="22"/>
        <v>52</v>
      </c>
      <c r="AT19" s="22" t="str">
        <f t="shared" si="9"/>
        <v>B+</v>
      </c>
      <c r="AU19" s="22">
        <f t="shared" si="23"/>
        <v>64</v>
      </c>
      <c r="AV19" s="22" t="str">
        <f t="shared" si="10"/>
        <v>B+</v>
      </c>
      <c r="AW19" s="22">
        <f t="shared" si="24"/>
        <v>521</v>
      </c>
      <c r="AX19" s="22" t="str">
        <f t="shared" si="11"/>
        <v>B+</v>
      </c>
      <c r="AY19" s="10">
        <v>165</v>
      </c>
      <c r="AZ19" s="22">
        <f t="shared" si="12"/>
        <v>76</v>
      </c>
      <c r="BA19" s="33" t="str">
        <f t="shared" si="25"/>
        <v>Passed</v>
      </c>
    </row>
    <row r="20" spans="1:53" s="15" customFormat="1" ht="16.5" customHeight="1" x14ac:dyDescent="0.25">
      <c r="A20" s="10">
        <v>13</v>
      </c>
      <c r="B20" s="10">
        <v>1062</v>
      </c>
      <c r="C20" s="11" t="s">
        <v>196</v>
      </c>
      <c r="D20" s="12" t="s">
        <v>37</v>
      </c>
      <c r="E20" s="12" t="s">
        <v>39</v>
      </c>
      <c r="F20" s="13">
        <v>41074</v>
      </c>
      <c r="G20" s="13">
        <v>37297</v>
      </c>
      <c r="H20" s="14" t="s">
        <v>147</v>
      </c>
      <c r="I20" s="10">
        <v>22</v>
      </c>
      <c r="J20" s="10">
        <v>24</v>
      </c>
      <c r="K20" s="10">
        <v>21</v>
      </c>
      <c r="L20" s="10">
        <v>26</v>
      </c>
      <c r="M20" s="10">
        <v>31</v>
      </c>
      <c r="N20" s="10"/>
      <c r="O20" s="10">
        <v>28</v>
      </c>
      <c r="P20" s="10">
        <v>10</v>
      </c>
      <c r="Q20" s="10">
        <v>2</v>
      </c>
      <c r="R20" s="10">
        <v>21</v>
      </c>
      <c r="S20" s="10">
        <v>17</v>
      </c>
      <c r="T20" s="10">
        <v>4</v>
      </c>
      <c r="U20" s="10"/>
      <c r="V20" s="10">
        <v>35</v>
      </c>
      <c r="W20" s="10">
        <v>68</v>
      </c>
      <c r="X20" s="10">
        <v>75</v>
      </c>
      <c r="Y20" s="10">
        <v>60</v>
      </c>
      <c r="Z20" s="10">
        <v>76</v>
      </c>
      <c r="AA20" s="22">
        <f t="shared" si="13"/>
        <v>32</v>
      </c>
      <c r="AB20" s="22" t="str">
        <f t="shared" si="0"/>
        <v>C</v>
      </c>
      <c r="AC20" s="22">
        <f t="shared" si="14"/>
        <v>26</v>
      </c>
      <c r="AD20" s="22" t="str">
        <f t="shared" si="1"/>
        <v>C</v>
      </c>
      <c r="AE20" s="22">
        <f t="shared" si="15"/>
        <v>42</v>
      </c>
      <c r="AF20" s="22" t="str">
        <f t="shared" si="2"/>
        <v>B</v>
      </c>
      <c r="AG20" s="22">
        <f t="shared" si="16"/>
        <v>43</v>
      </c>
      <c r="AH20" s="22" t="str">
        <f t="shared" si="3"/>
        <v>B</v>
      </c>
      <c r="AI20" s="22">
        <f t="shared" si="17"/>
        <v>35</v>
      </c>
      <c r="AJ20" s="22" t="str">
        <f t="shared" si="4"/>
        <v>C</v>
      </c>
      <c r="AK20" s="22" t="str">
        <f t="shared" si="18"/>
        <v>-</v>
      </c>
      <c r="AL20" s="22" t="str">
        <f t="shared" si="5"/>
        <v>-</v>
      </c>
      <c r="AM20" s="22">
        <f t="shared" si="19"/>
        <v>63</v>
      </c>
      <c r="AN20" s="22" t="str">
        <f t="shared" si="6"/>
        <v>B+</v>
      </c>
      <c r="AO20" s="22">
        <f t="shared" si="20"/>
        <v>68</v>
      </c>
      <c r="AP20" s="22" t="str">
        <f t="shared" si="7"/>
        <v>B+</v>
      </c>
      <c r="AQ20" s="22">
        <f t="shared" si="21"/>
        <v>75</v>
      </c>
      <c r="AR20" s="22" t="str">
        <f t="shared" si="8"/>
        <v>A</v>
      </c>
      <c r="AS20" s="22">
        <f t="shared" si="22"/>
        <v>60</v>
      </c>
      <c r="AT20" s="22" t="str">
        <f t="shared" si="9"/>
        <v>B+</v>
      </c>
      <c r="AU20" s="22">
        <f t="shared" si="23"/>
        <v>76</v>
      </c>
      <c r="AV20" s="22" t="str">
        <f t="shared" si="10"/>
        <v>A</v>
      </c>
      <c r="AW20" s="22">
        <f t="shared" si="24"/>
        <v>520</v>
      </c>
      <c r="AX20" s="22" t="str">
        <f t="shared" si="11"/>
        <v>B+</v>
      </c>
      <c r="AY20" s="10">
        <v>203</v>
      </c>
      <c r="AZ20" s="22">
        <f t="shared" si="12"/>
        <v>93</v>
      </c>
      <c r="BA20" s="33" t="str">
        <f t="shared" si="25"/>
        <v>Passed</v>
      </c>
    </row>
    <row r="21" spans="1:53" s="15" customFormat="1" ht="16.5" customHeight="1" x14ac:dyDescent="0.25">
      <c r="A21" s="10">
        <v>14</v>
      </c>
      <c r="B21" s="10">
        <v>1063</v>
      </c>
      <c r="C21" s="11" t="s">
        <v>197</v>
      </c>
      <c r="D21" s="12" t="s">
        <v>37</v>
      </c>
      <c r="E21" s="12" t="s">
        <v>41</v>
      </c>
      <c r="F21" s="13">
        <v>41074</v>
      </c>
      <c r="G21" s="13">
        <v>37229</v>
      </c>
      <c r="H21" s="14" t="s">
        <v>58</v>
      </c>
      <c r="I21" s="10">
        <v>27</v>
      </c>
      <c r="J21" s="10">
        <v>25</v>
      </c>
      <c r="K21" s="10">
        <v>23</v>
      </c>
      <c r="L21" s="10">
        <v>29</v>
      </c>
      <c r="M21" s="10">
        <v>23</v>
      </c>
      <c r="N21" s="10"/>
      <c r="O21" s="10">
        <v>36</v>
      </c>
      <c r="P21" s="10">
        <v>19</v>
      </c>
      <c r="Q21" s="10">
        <v>11</v>
      </c>
      <c r="R21" s="10">
        <v>23</v>
      </c>
      <c r="S21" s="10">
        <v>20</v>
      </c>
      <c r="T21" s="10">
        <v>12</v>
      </c>
      <c r="U21" s="10"/>
      <c r="V21" s="10">
        <v>42</v>
      </c>
      <c r="W21" s="10">
        <v>70</v>
      </c>
      <c r="X21" s="10">
        <v>78</v>
      </c>
      <c r="Y21" s="10">
        <v>62</v>
      </c>
      <c r="Z21" s="10">
        <v>77</v>
      </c>
      <c r="AA21" s="22">
        <f t="shared" si="13"/>
        <v>46</v>
      </c>
      <c r="AB21" s="22" t="str">
        <f t="shared" si="0"/>
        <v>B</v>
      </c>
      <c r="AC21" s="22">
        <f t="shared" si="14"/>
        <v>36</v>
      </c>
      <c r="AD21" s="22" t="str">
        <f t="shared" si="1"/>
        <v>C</v>
      </c>
      <c r="AE21" s="22">
        <f t="shared" si="15"/>
        <v>46</v>
      </c>
      <c r="AF21" s="22" t="str">
        <f t="shared" si="2"/>
        <v>B</v>
      </c>
      <c r="AG21" s="22">
        <f t="shared" si="16"/>
        <v>49</v>
      </c>
      <c r="AH21" s="22" t="str">
        <f t="shared" si="3"/>
        <v>B</v>
      </c>
      <c r="AI21" s="22">
        <f t="shared" si="17"/>
        <v>35</v>
      </c>
      <c r="AJ21" s="22" t="str">
        <f t="shared" si="4"/>
        <v>C</v>
      </c>
      <c r="AK21" s="22" t="str">
        <f t="shared" si="18"/>
        <v>-</v>
      </c>
      <c r="AL21" s="22" t="str">
        <f t="shared" si="5"/>
        <v>-</v>
      </c>
      <c r="AM21" s="22">
        <f t="shared" si="19"/>
        <v>78</v>
      </c>
      <c r="AN21" s="22" t="str">
        <f t="shared" si="6"/>
        <v>A</v>
      </c>
      <c r="AO21" s="22">
        <f t="shared" si="20"/>
        <v>70</v>
      </c>
      <c r="AP21" s="22" t="str">
        <f t="shared" si="7"/>
        <v>B+</v>
      </c>
      <c r="AQ21" s="22">
        <f t="shared" si="21"/>
        <v>78</v>
      </c>
      <c r="AR21" s="22" t="str">
        <f t="shared" si="8"/>
        <v>A</v>
      </c>
      <c r="AS21" s="22">
        <f t="shared" si="22"/>
        <v>62</v>
      </c>
      <c r="AT21" s="22" t="str">
        <f t="shared" si="9"/>
        <v>B+</v>
      </c>
      <c r="AU21" s="22">
        <f t="shared" si="23"/>
        <v>77</v>
      </c>
      <c r="AV21" s="22" t="str">
        <f t="shared" si="10"/>
        <v>A</v>
      </c>
      <c r="AW21" s="22">
        <f t="shared" si="24"/>
        <v>577</v>
      </c>
      <c r="AX21" s="22" t="str">
        <f t="shared" si="11"/>
        <v>B+</v>
      </c>
      <c r="AY21" s="10">
        <v>163</v>
      </c>
      <c r="AZ21" s="22">
        <f t="shared" si="12"/>
        <v>75</v>
      </c>
      <c r="BA21" s="33" t="str">
        <f t="shared" si="25"/>
        <v>Passed</v>
      </c>
    </row>
    <row r="22" spans="1:53" s="15" customFormat="1" ht="16.5" customHeight="1" x14ac:dyDescent="0.25">
      <c r="A22" s="10">
        <v>15</v>
      </c>
      <c r="B22" s="10">
        <v>1069</v>
      </c>
      <c r="C22" s="11" t="s">
        <v>198</v>
      </c>
      <c r="D22" s="12" t="s">
        <v>37</v>
      </c>
      <c r="E22" s="12" t="s">
        <v>42</v>
      </c>
      <c r="F22" s="13">
        <v>41074</v>
      </c>
      <c r="G22" s="13">
        <v>37185</v>
      </c>
      <c r="H22" s="14" t="s">
        <v>77</v>
      </c>
      <c r="I22" s="10">
        <v>48</v>
      </c>
      <c r="J22" s="10">
        <v>47</v>
      </c>
      <c r="K22" s="10">
        <v>45</v>
      </c>
      <c r="L22" s="10">
        <v>46</v>
      </c>
      <c r="M22" s="10">
        <v>49</v>
      </c>
      <c r="N22" s="10"/>
      <c r="O22" s="10">
        <v>46</v>
      </c>
      <c r="P22" s="10">
        <v>42</v>
      </c>
      <c r="Q22" s="10">
        <v>30</v>
      </c>
      <c r="R22" s="10">
        <v>45</v>
      </c>
      <c r="S22" s="10">
        <v>45</v>
      </c>
      <c r="T22" s="10">
        <v>45</v>
      </c>
      <c r="U22" s="10"/>
      <c r="V22" s="10">
        <v>31</v>
      </c>
      <c r="W22" s="10">
        <v>83</v>
      </c>
      <c r="X22" s="10">
        <v>92</v>
      </c>
      <c r="Y22" s="10">
        <v>74</v>
      </c>
      <c r="Z22" s="10">
        <v>93</v>
      </c>
      <c r="AA22" s="22">
        <f t="shared" si="13"/>
        <v>90</v>
      </c>
      <c r="AB22" s="22" t="str">
        <f t="shared" si="0"/>
        <v>A</v>
      </c>
      <c r="AC22" s="22">
        <f t="shared" si="14"/>
        <v>77</v>
      </c>
      <c r="AD22" s="22" t="str">
        <f t="shared" si="1"/>
        <v>A</v>
      </c>
      <c r="AE22" s="22">
        <f t="shared" si="15"/>
        <v>90</v>
      </c>
      <c r="AF22" s="22" t="str">
        <f t="shared" si="2"/>
        <v>A</v>
      </c>
      <c r="AG22" s="22">
        <f t="shared" si="16"/>
        <v>91</v>
      </c>
      <c r="AH22" s="22" t="str">
        <f t="shared" si="3"/>
        <v>A+</v>
      </c>
      <c r="AI22" s="22">
        <f t="shared" si="17"/>
        <v>94</v>
      </c>
      <c r="AJ22" s="22" t="str">
        <f t="shared" si="4"/>
        <v>A+</v>
      </c>
      <c r="AK22" s="22" t="str">
        <f t="shared" si="18"/>
        <v>-</v>
      </c>
      <c r="AL22" s="22" t="str">
        <f t="shared" si="5"/>
        <v>-</v>
      </c>
      <c r="AM22" s="22">
        <f t="shared" si="19"/>
        <v>77</v>
      </c>
      <c r="AN22" s="22" t="str">
        <f t="shared" si="6"/>
        <v>A</v>
      </c>
      <c r="AO22" s="22">
        <f t="shared" si="20"/>
        <v>83</v>
      </c>
      <c r="AP22" s="22" t="str">
        <f t="shared" si="7"/>
        <v>A</v>
      </c>
      <c r="AQ22" s="22">
        <f t="shared" si="21"/>
        <v>92</v>
      </c>
      <c r="AR22" s="22" t="str">
        <f t="shared" si="8"/>
        <v>A+</v>
      </c>
      <c r="AS22" s="22">
        <f t="shared" si="22"/>
        <v>74</v>
      </c>
      <c r="AT22" s="22" t="str">
        <f t="shared" si="9"/>
        <v>A</v>
      </c>
      <c r="AU22" s="22">
        <f t="shared" si="23"/>
        <v>93</v>
      </c>
      <c r="AV22" s="22" t="str">
        <f t="shared" si="10"/>
        <v>A+</v>
      </c>
      <c r="AW22" s="22">
        <f t="shared" si="24"/>
        <v>861</v>
      </c>
      <c r="AX22" s="22" t="str">
        <f t="shared" si="11"/>
        <v>A</v>
      </c>
      <c r="AY22" s="10">
        <v>216</v>
      </c>
      <c r="AZ22" s="22">
        <f t="shared" si="12"/>
        <v>99</v>
      </c>
      <c r="BA22" s="33" t="str">
        <f t="shared" si="25"/>
        <v>Passed</v>
      </c>
    </row>
    <row r="23" spans="1:53" s="15" customFormat="1" ht="16.5" customHeight="1" x14ac:dyDescent="0.25">
      <c r="A23" s="10">
        <v>16</v>
      </c>
      <c r="B23" s="10">
        <v>1089</v>
      </c>
      <c r="C23" s="11" t="s">
        <v>199</v>
      </c>
      <c r="D23" s="12" t="s">
        <v>37</v>
      </c>
      <c r="E23" s="12" t="s">
        <v>39</v>
      </c>
      <c r="F23" s="13">
        <v>41081</v>
      </c>
      <c r="G23" s="13">
        <v>37162</v>
      </c>
      <c r="H23" s="14" t="s">
        <v>61</v>
      </c>
      <c r="I23" s="10">
        <v>23</v>
      </c>
      <c r="J23" s="10">
        <v>34</v>
      </c>
      <c r="K23" s="10">
        <v>26</v>
      </c>
      <c r="L23" s="10">
        <v>35</v>
      </c>
      <c r="M23" s="10">
        <v>26</v>
      </c>
      <c r="N23" s="10"/>
      <c r="O23" s="10">
        <v>34</v>
      </c>
      <c r="P23" s="10">
        <v>16</v>
      </c>
      <c r="Q23" s="10">
        <v>11</v>
      </c>
      <c r="R23" s="10">
        <v>26</v>
      </c>
      <c r="S23" s="10">
        <v>13</v>
      </c>
      <c r="T23" s="10">
        <v>12</v>
      </c>
      <c r="U23" s="10"/>
      <c r="V23" s="10">
        <v>36</v>
      </c>
      <c r="W23" s="10">
        <v>82</v>
      </c>
      <c r="X23" s="10">
        <v>91</v>
      </c>
      <c r="Y23" s="10">
        <v>73</v>
      </c>
      <c r="Z23" s="10">
        <v>90</v>
      </c>
      <c r="AA23" s="22">
        <f t="shared" si="13"/>
        <v>39</v>
      </c>
      <c r="AB23" s="22" t="str">
        <f t="shared" si="0"/>
        <v>C</v>
      </c>
      <c r="AC23" s="22">
        <f t="shared" si="14"/>
        <v>45</v>
      </c>
      <c r="AD23" s="22" t="str">
        <f t="shared" si="1"/>
        <v>B</v>
      </c>
      <c r="AE23" s="22">
        <f t="shared" si="15"/>
        <v>52</v>
      </c>
      <c r="AF23" s="22" t="str">
        <f t="shared" si="2"/>
        <v>B+</v>
      </c>
      <c r="AG23" s="22">
        <f t="shared" si="16"/>
        <v>48</v>
      </c>
      <c r="AH23" s="22" t="str">
        <f t="shared" si="3"/>
        <v>B</v>
      </c>
      <c r="AI23" s="22">
        <f t="shared" si="17"/>
        <v>38</v>
      </c>
      <c r="AJ23" s="22" t="str">
        <f t="shared" si="4"/>
        <v>C</v>
      </c>
      <c r="AK23" s="22" t="str">
        <f t="shared" si="18"/>
        <v>-</v>
      </c>
      <c r="AL23" s="22" t="str">
        <f t="shared" si="5"/>
        <v>-</v>
      </c>
      <c r="AM23" s="22">
        <f t="shared" si="19"/>
        <v>70</v>
      </c>
      <c r="AN23" s="22" t="str">
        <f t="shared" si="6"/>
        <v>B+</v>
      </c>
      <c r="AO23" s="22">
        <f t="shared" si="20"/>
        <v>82</v>
      </c>
      <c r="AP23" s="22" t="str">
        <f t="shared" si="7"/>
        <v>A</v>
      </c>
      <c r="AQ23" s="22">
        <f t="shared" si="21"/>
        <v>91</v>
      </c>
      <c r="AR23" s="22" t="str">
        <f t="shared" si="8"/>
        <v>A+</v>
      </c>
      <c r="AS23" s="22">
        <f t="shared" si="22"/>
        <v>73</v>
      </c>
      <c r="AT23" s="22" t="str">
        <f t="shared" si="9"/>
        <v>A</v>
      </c>
      <c r="AU23" s="22">
        <f t="shared" si="23"/>
        <v>90</v>
      </c>
      <c r="AV23" s="22" t="str">
        <f t="shared" si="10"/>
        <v>A</v>
      </c>
      <c r="AW23" s="22">
        <f t="shared" si="24"/>
        <v>628</v>
      </c>
      <c r="AX23" s="22" t="str">
        <f t="shared" si="11"/>
        <v>B+</v>
      </c>
      <c r="AY23" s="10">
        <v>200</v>
      </c>
      <c r="AZ23" s="22">
        <f t="shared" si="12"/>
        <v>92</v>
      </c>
      <c r="BA23" s="33" t="str">
        <f t="shared" si="25"/>
        <v>Passed</v>
      </c>
    </row>
    <row r="24" spans="1:53" s="15" customFormat="1" ht="16.5" customHeight="1" x14ac:dyDescent="0.25">
      <c r="A24" s="10">
        <v>17</v>
      </c>
      <c r="B24" s="10">
        <v>1074</v>
      </c>
      <c r="C24" s="11" t="s">
        <v>200</v>
      </c>
      <c r="D24" s="12" t="s">
        <v>37</v>
      </c>
      <c r="E24" s="12" t="s">
        <v>41</v>
      </c>
      <c r="F24" s="13">
        <v>41076</v>
      </c>
      <c r="G24" s="13">
        <v>37219</v>
      </c>
      <c r="H24" s="14" t="s">
        <v>171</v>
      </c>
      <c r="I24" s="10">
        <v>34</v>
      </c>
      <c r="J24" s="10">
        <v>33</v>
      </c>
      <c r="K24" s="10">
        <v>30</v>
      </c>
      <c r="L24" s="10">
        <v>35</v>
      </c>
      <c r="M24" s="10">
        <v>39</v>
      </c>
      <c r="N24" s="10"/>
      <c r="O24" s="10">
        <v>48</v>
      </c>
      <c r="P24" s="10">
        <v>40</v>
      </c>
      <c r="Q24" s="10">
        <v>26</v>
      </c>
      <c r="R24" s="10">
        <v>30</v>
      </c>
      <c r="S24" s="10">
        <v>29</v>
      </c>
      <c r="T24" s="10">
        <v>27</v>
      </c>
      <c r="U24" s="10"/>
      <c r="V24" s="10">
        <v>39</v>
      </c>
      <c r="W24" s="10">
        <v>84</v>
      </c>
      <c r="X24" s="10">
        <v>93</v>
      </c>
      <c r="Y24" s="10">
        <v>74</v>
      </c>
      <c r="Z24" s="10">
        <v>94</v>
      </c>
      <c r="AA24" s="22">
        <f t="shared" si="13"/>
        <v>74</v>
      </c>
      <c r="AB24" s="22" t="str">
        <f t="shared" si="0"/>
        <v>A</v>
      </c>
      <c r="AC24" s="22">
        <f t="shared" si="14"/>
        <v>59</v>
      </c>
      <c r="AD24" s="22" t="str">
        <f t="shared" si="1"/>
        <v>B+</v>
      </c>
      <c r="AE24" s="22">
        <f t="shared" si="15"/>
        <v>60</v>
      </c>
      <c r="AF24" s="22" t="str">
        <f t="shared" si="2"/>
        <v>B+</v>
      </c>
      <c r="AG24" s="22">
        <f t="shared" si="16"/>
        <v>64</v>
      </c>
      <c r="AH24" s="22" t="str">
        <f t="shared" si="3"/>
        <v>B+</v>
      </c>
      <c r="AI24" s="22">
        <f t="shared" si="17"/>
        <v>66</v>
      </c>
      <c r="AJ24" s="22" t="str">
        <f t="shared" si="4"/>
        <v>B+</v>
      </c>
      <c r="AK24" s="22" t="str">
        <f t="shared" si="18"/>
        <v>-</v>
      </c>
      <c r="AL24" s="22" t="str">
        <f t="shared" si="5"/>
        <v>-</v>
      </c>
      <c r="AM24" s="22">
        <f t="shared" si="19"/>
        <v>87</v>
      </c>
      <c r="AN24" s="22" t="str">
        <f t="shared" si="6"/>
        <v>A</v>
      </c>
      <c r="AO24" s="22">
        <f t="shared" si="20"/>
        <v>84</v>
      </c>
      <c r="AP24" s="22" t="str">
        <f t="shared" si="7"/>
        <v>A</v>
      </c>
      <c r="AQ24" s="22">
        <f t="shared" si="21"/>
        <v>93</v>
      </c>
      <c r="AR24" s="22" t="str">
        <f t="shared" si="8"/>
        <v>A+</v>
      </c>
      <c r="AS24" s="22">
        <f t="shared" si="22"/>
        <v>74</v>
      </c>
      <c r="AT24" s="22" t="str">
        <f t="shared" si="9"/>
        <v>A</v>
      </c>
      <c r="AU24" s="22">
        <f t="shared" si="23"/>
        <v>94</v>
      </c>
      <c r="AV24" s="22" t="str">
        <f t="shared" si="10"/>
        <v>A+</v>
      </c>
      <c r="AW24" s="22">
        <f t="shared" si="24"/>
        <v>755</v>
      </c>
      <c r="AX24" s="22" t="str">
        <f t="shared" si="11"/>
        <v>A</v>
      </c>
      <c r="AY24" s="10">
        <v>202</v>
      </c>
      <c r="AZ24" s="22">
        <f t="shared" si="12"/>
        <v>93</v>
      </c>
      <c r="BA24" s="33" t="str">
        <f t="shared" si="25"/>
        <v>Passed</v>
      </c>
    </row>
    <row r="25" spans="1:53" s="15" customFormat="1" ht="16.5" customHeight="1" x14ac:dyDescent="0.25">
      <c r="A25" s="10">
        <v>18</v>
      </c>
      <c r="B25" s="10">
        <v>1072</v>
      </c>
      <c r="C25" s="11" t="s">
        <v>201</v>
      </c>
      <c r="D25" s="12" t="s">
        <v>37</v>
      </c>
      <c r="E25" s="12" t="s">
        <v>39</v>
      </c>
      <c r="F25" s="13">
        <v>41074</v>
      </c>
      <c r="G25" s="13">
        <v>37257</v>
      </c>
      <c r="H25" s="14" t="s">
        <v>172</v>
      </c>
      <c r="I25" s="10">
        <v>47</v>
      </c>
      <c r="J25" s="10">
        <v>48</v>
      </c>
      <c r="K25" s="10">
        <v>35</v>
      </c>
      <c r="L25" s="10">
        <v>40</v>
      </c>
      <c r="M25" s="10">
        <v>44</v>
      </c>
      <c r="N25" s="10"/>
      <c r="O25" s="10">
        <v>47</v>
      </c>
      <c r="P25" s="10">
        <v>45</v>
      </c>
      <c r="Q25" s="10">
        <v>34</v>
      </c>
      <c r="R25" s="10">
        <v>35</v>
      </c>
      <c r="S25" s="10">
        <v>29</v>
      </c>
      <c r="T25" s="10">
        <v>30</v>
      </c>
      <c r="U25" s="10"/>
      <c r="V25" s="10">
        <v>28</v>
      </c>
      <c r="W25" s="10">
        <v>83</v>
      </c>
      <c r="X25" s="10">
        <v>92</v>
      </c>
      <c r="Y25" s="10">
        <v>74</v>
      </c>
      <c r="Z25" s="10">
        <v>91</v>
      </c>
      <c r="AA25" s="22">
        <f t="shared" si="13"/>
        <v>92</v>
      </c>
      <c r="AB25" s="22" t="str">
        <f t="shared" si="0"/>
        <v>A+</v>
      </c>
      <c r="AC25" s="22">
        <f t="shared" si="14"/>
        <v>82</v>
      </c>
      <c r="AD25" s="22" t="str">
        <f t="shared" si="1"/>
        <v>A</v>
      </c>
      <c r="AE25" s="22">
        <f t="shared" si="15"/>
        <v>70</v>
      </c>
      <c r="AF25" s="22" t="str">
        <f t="shared" si="2"/>
        <v>B+</v>
      </c>
      <c r="AG25" s="22">
        <f t="shared" si="16"/>
        <v>69</v>
      </c>
      <c r="AH25" s="22" t="str">
        <f t="shared" si="3"/>
        <v>B+</v>
      </c>
      <c r="AI25" s="22">
        <f t="shared" si="17"/>
        <v>74</v>
      </c>
      <c r="AJ25" s="22" t="str">
        <f t="shared" si="4"/>
        <v>A</v>
      </c>
      <c r="AK25" s="22" t="str">
        <f t="shared" si="18"/>
        <v>-</v>
      </c>
      <c r="AL25" s="22" t="str">
        <f t="shared" si="5"/>
        <v>-</v>
      </c>
      <c r="AM25" s="22">
        <f t="shared" si="19"/>
        <v>75</v>
      </c>
      <c r="AN25" s="22" t="str">
        <f t="shared" si="6"/>
        <v>A</v>
      </c>
      <c r="AO25" s="22">
        <f t="shared" si="20"/>
        <v>83</v>
      </c>
      <c r="AP25" s="22" t="str">
        <f t="shared" si="7"/>
        <v>A</v>
      </c>
      <c r="AQ25" s="22">
        <f t="shared" si="21"/>
        <v>92</v>
      </c>
      <c r="AR25" s="22" t="str">
        <f t="shared" si="8"/>
        <v>A+</v>
      </c>
      <c r="AS25" s="22">
        <f t="shared" si="22"/>
        <v>74</v>
      </c>
      <c r="AT25" s="22" t="str">
        <f t="shared" si="9"/>
        <v>A</v>
      </c>
      <c r="AU25" s="22">
        <f t="shared" si="23"/>
        <v>91</v>
      </c>
      <c r="AV25" s="22" t="str">
        <f t="shared" si="10"/>
        <v>A+</v>
      </c>
      <c r="AW25" s="22">
        <f t="shared" si="24"/>
        <v>802</v>
      </c>
      <c r="AX25" s="22" t="str">
        <f t="shared" si="11"/>
        <v>A</v>
      </c>
      <c r="AY25" s="10">
        <v>198</v>
      </c>
      <c r="AZ25" s="22">
        <f t="shared" si="12"/>
        <v>91</v>
      </c>
      <c r="BA25" s="33" t="str">
        <f t="shared" si="25"/>
        <v>Passed</v>
      </c>
    </row>
    <row r="26" spans="1:53" s="15" customFormat="1" ht="16.5" customHeight="1" x14ac:dyDescent="0.25">
      <c r="A26" s="10">
        <v>19</v>
      </c>
      <c r="B26" s="10">
        <v>1119</v>
      </c>
      <c r="C26" s="11" t="s">
        <v>202</v>
      </c>
      <c r="D26" s="12" t="s">
        <v>37</v>
      </c>
      <c r="E26" s="12" t="s">
        <v>42</v>
      </c>
      <c r="F26" s="13">
        <v>41099</v>
      </c>
      <c r="G26" s="13">
        <v>37356</v>
      </c>
      <c r="H26" s="14" t="s">
        <v>79</v>
      </c>
      <c r="I26" s="10">
        <v>35</v>
      </c>
      <c r="J26" s="10">
        <v>34</v>
      </c>
      <c r="K26" s="10">
        <v>24</v>
      </c>
      <c r="L26" s="10">
        <v>29</v>
      </c>
      <c r="M26" s="10">
        <v>27</v>
      </c>
      <c r="N26" s="10"/>
      <c r="O26" s="10">
        <v>17</v>
      </c>
      <c r="P26" s="10">
        <v>21</v>
      </c>
      <c r="Q26" s="10">
        <v>10</v>
      </c>
      <c r="R26" s="10">
        <v>24</v>
      </c>
      <c r="S26" s="10">
        <v>12</v>
      </c>
      <c r="T26" s="10">
        <v>8</v>
      </c>
      <c r="U26" s="10"/>
      <c r="V26" s="10">
        <v>34</v>
      </c>
      <c r="W26" s="10">
        <v>77</v>
      </c>
      <c r="X26" s="10">
        <v>85</v>
      </c>
      <c r="Y26" s="10">
        <v>68</v>
      </c>
      <c r="Z26" s="10">
        <v>86</v>
      </c>
      <c r="AA26" s="22">
        <f t="shared" si="13"/>
        <v>56</v>
      </c>
      <c r="AB26" s="22" t="str">
        <f t="shared" si="0"/>
        <v>B+</v>
      </c>
      <c r="AC26" s="22">
        <f t="shared" si="14"/>
        <v>44</v>
      </c>
      <c r="AD26" s="22" t="str">
        <f t="shared" si="1"/>
        <v>B</v>
      </c>
      <c r="AE26" s="22">
        <f t="shared" si="15"/>
        <v>48</v>
      </c>
      <c r="AF26" s="22" t="str">
        <f t="shared" si="2"/>
        <v>B</v>
      </c>
      <c r="AG26" s="22">
        <f t="shared" si="16"/>
        <v>41</v>
      </c>
      <c r="AH26" s="22" t="str">
        <f t="shared" si="3"/>
        <v>B</v>
      </c>
      <c r="AI26" s="22">
        <f t="shared" si="17"/>
        <v>35</v>
      </c>
      <c r="AJ26" s="22" t="str">
        <f t="shared" si="4"/>
        <v>C</v>
      </c>
      <c r="AK26" s="22" t="str">
        <f t="shared" si="18"/>
        <v>-</v>
      </c>
      <c r="AL26" s="22" t="str">
        <f t="shared" si="5"/>
        <v>-</v>
      </c>
      <c r="AM26" s="22">
        <f t="shared" si="19"/>
        <v>51</v>
      </c>
      <c r="AN26" s="22" t="str">
        <f t="shared" si="6"/>
        <v>B+</v>
      </c>
      <c r="AO26" s="22">
        <f t="shared" si="20"/>
        <v>77</v>
      </c>
      <c r="AP26" s="22" t="str">
        <f t="shared" si="7"/>
        <v>A</v>
      </c>
      <c r="AQ26" s="22">
        <f t="shared" si="21"/>
        <v>85</v>
      </c>
      <c r="AR26" s="22" t="str">
        <f t="shared" si="8"/>
        <v>A</v>
      </c>
      <c r="AS26" s="22">
        <f t="shared" si="22"/>
        <v>68</v>
      </c>
      <c r="AT26" s="22" t="str">
        <f t="shared" si="9"/>
        <v>B+</v>
      </c>
      <c r="AU26" s="22">
        <f t="shared" si="23"/>
        <v>86</v>
      </c>
      <c r="AV26" s="22" t="str">
        <f t="shared" si="10"/>
        <v>A</v>
      </c>
      <c r="AW26" s="22">
        <f t="shared" si="24"/>
        <v>591</v>
      </c>
      <c r="AX26" s="22" t="str">
        <f t="shared" si="11"/>
        <v>B+</v>
      </c>
      <c r="AY26" s="10">
        <v>203</v>
      </c>
      <c r="AZ26" s="22">
        <f t="shared" si="12"/>
        <v>93</v>
      </c>
      <c r="BA26" s="33" t="str">
        <f t="shared" si="25"/>
        <v>Passed</v>
      </c>
    </row>
    <row r="27" spans="1:53" s="15" customFormat="1" ht="16.5" customHeight="1" x14ac:dyDescent="0.25">
      <c r="A27" s="10">
        <v>20</v>
      </c>
      <c r="B27" s="10">
        <v>1079</v>
      </c>
      <c r="C27" s="11" t="s">
        <v>203</v>
      </c>
      <c r="D27" s="12" t="s">
        <v>37</v>
      </c>
      <c r="E27" s="12" t="s">
        <v>39</v>
      </c>
      <c r="F27" s="13">
        <v>41076</v>
      </c>
      <c r="G27" s="13">
        <v>37016</v>
      </c>
      <c r="H27" s="14" t="s">
        <v>54</v>
      </c>
      <c r="I27" s="10">
        <v>36</v>
      </c>
      <c r="J27" s="10">
        <v>22</v>
      </c>
      <c r="K27" s="10">
        <v>24</v>
      </c>
      <c r="L27" s="10">
        <v>17</v>
      </c>
      <c r="M27" s="10">
        <v>31</v>
      </c>
      <c r="N27" s="10"/>
      <c r="O27" s="10">
        <v>34</v>
      </c>
      <c r="P27" s="10">
        <v>31</v>
      </c>
      <c r="Q27" s="10">
        <v>7</v>
      </c>
      <c r="R27" s="10">
        <v>24</v>
      </c>
      <c r="S27" s="10">
        <v>4</v>
      </c>
      <c r="T27" s="10">
        <v>6</v>
      </c>
      <c r="U27" s="10"/>
      <c r="V27" s="10">
        <v>23</v>
      </c>
      <c r="W27" s="10">
        <v>77</v>
      </c>
      <c r="X27" s="10">
        <v>85</v>
      </c>
      <c r="Y27" s="10">
        <v>68</v>
      </c>
      <c r="Z27" s="10">
        <v>84</v>
      </c>
      <c r="AA27" s="22">
        <f t="shared" si="13"/>
        <v>67</v>
      </c>
      <c r="AB27" s="22" t="str">
        <f t="shared" si="0"/>
        <v>B+</v>
      </c>
      <c r="AC27" s="22">
        <f t="shared" si="14"/>
        <v>29</v>
      </c>
      <c r="AD27" s="22" t="str">
        <f t="shared" si="1"/>
        <v>C</v>
      </c>
      <c r="AE27" s="22">
        <f t="shared" si="15"/>
        <v>48</v>
      </c>
      <c r="AF27" s="22" t="str">
        <f t="shared" si="2"/>
        <v>B</v>
      </c>
      <c r="AG27" s="22">
        <f t="shared" si="16"/>
        <v>21</v>
      </c>
      <c r="AH27" s="22" t="str">
        <f t="shared" si="3"/>
        <v>C</v>
      </c>
      <c r="AI27" s="22">
        <f t="shared" si="17"/>
        <v>37</v>
      </c>
      <c r="AJ27" s="22" t="str">
        <f t="shared" si="4"/>
        <v>C</v>
      </c>
      <c r="AK27" s="22" t="str">
        <f t="shared" si="18"/>
        <v>-</v>
      </c>
      <c r="AL27" s="22" t="str">
        <f t="shared" si="5"/>
        <v>-</v>
      </c>
      <c r="AM27" s="22">
        <f t="shared" si="19"/>
        <v>57</v>
      </c>
      <c r="AN27" s="22" t="str">
        <f t="shared" si="6"/>
        <v>B+</v>
      </c>
      <c r="AO27" s="22">
        <f t="shared" si="20"/>
        <v>77</v>
      </c>
      <c r="AP27" s="22" t="str">
        <f t="shared" si="7"/>
        <v>A</v>
      </c>
      <c r="AQ27" s="22">
        <f t="shared" si="21"/>
        <v>85</v>
      </c>
      <c r="AR27" s="22" t="str">
        <f t="shared" si="8"/>
        <v>A</v>
      </c>
      <c r="AS27" s="22">
        <f t="shared" si="22"/>
        <v>68</v>
      </c>
      <c r="AT27" s="22" t="str">
        <f t="shared" si="9"/>
        <v>B+</v>
      </c>
      <c r="AU27" s="22">
        <f t="shared" si="23"/>
        <v>84</v>
      </c>
      <c r="AV27" s="22" t="str">
        <f t="shared" si="10"/>
        <v>A</v>
      </c>
      <c r="AW27" s="22">
        <f t="shared" si="24"/>
        <v>573</v>
      </c>
      <c r="AX27" s="22" t="str">
        <f t="shared" si="11"/>
        <v>B+</v>
      </c>
      <c r="AY27" s="10">
        <v>208</v>
      </c>
      <c r="AZ27" s="22">
        <f t="shared" si="12"/>
        <v>95</v>
      </c>
      <c r="BA27" s="33" t="str">
        <f t="shared" si="25"/>
        <v>Passed</v>
      </c>
    </row>
    <row r="28" spans="1:53" s="15" customFormat="1" ht="16.5" customHeight="1" x14ac:dyDescent="0.25">
      <c r="A28" s="10">
        <v>21</v>
      </c>
      <c r="B28" s="10">
        <v>1102</v>
      </c>
      <c r="C28" s="11" t="s">
        <v>204</v>
      </c>
      <c r="D28" s="12" t="s">
        <v>37</v>
      </c>
      <c r="E28" s="12" t="s">
        <v>42</v>
      </c>
      <c r="F28" s="13">
        <v>41082</v>
      </c>
      <c r="G28" s="13">
        <v>37379</v>
      </c>
      <c r="H28" s="14" t="s">
        <v>173</v>
      </c>
      <c r="I28" s="10">
        <v>42</v>
      </c>
      <c r="J28" s="10">
        <v>37</v>
      </c>
      <c r="K28" s="10">
        <v>21</v>
      </c>
      <c r="L28" s="10">
        <v>14</v>
      </c>
      <c r="M28" s="10">
        <v>20</v>
      </c>
      <c r="N28" s="10"/>
      <c r="O28" s="10">
        <v>27</v>
      </c>
      <c r="P28" s="10">
        <v>15</v>
      </c>
      <c r="Q28" s="10">
        <v>25</v>
      </c>
      <c r="R28" s="10">
        <v>21</v>
      </c>
      <c r="S28" s="10">
        <v>29</v>
      </c>
      <c r="T28" s="10">
        <v>5</v>
      </c>
      <c r="U28" s="10"/>
      <c r="V28" s="10">
        <v>31</v>
      </c>
      <c r="W28" s="10">
        <v>68</v>
      </c>
      <c r="X28" s="10">
        <v>76</v>
      </c>
      <c r="Y28" s="10">
        <v>61</v>
      </c>
      <c r="Z28" s="10">
        <v>77</v>
      </c>
      <c r="AA28" s="22">
        <f t="shared" si="13"/>
        <v>57</v>
      </c>
      <c r="AB28" s="22" t="str">
        <f t="shared" si="0"/>
        <v>B+</v>
      </c>
      <c r="AC28" s="22">
        <f t="shared" si="14"/>
        <v>62</v>
      </c>
      <c r="AD28" s="22" t="str">
        <f t="shared" si="1"/>
        <v>B+</v>
      </c>
      <c r="AE28" s="22">
        <f t="shared" si="15"/>
        <v>42</v>
      </c>
      <c r="AF28" s="22" t="str">
        <f t="shared" si="2"/>
        <v>B</v>
      </c>
      <c r="AG28" s="22">
        <f t="shared" si="16"/>
        <v>43</v>
      </c>
      <c r="AH28" s="22" t="str">
        <f t="shared" si="3"/>
        <v>B</v>
      </c>
      <c r="AI28" s="22">
        <f t="shared" si="17"/>
        <v>25</v>
      </c>
      <c r="AJ28" s="22" t="str">
        <f t="shared" si="4"/>
        <v>C</v>
      </c>
      <c r="AK28" s="22" t="str">
        <f t="shared" si="18"/>
        <v>-</v>
      </c>
      <c r="AL28" s="22" t="str">
        <f t="shared" si="5"/>
        <v>-</v>
      </c>
      <c r="AM28" s="22">
        <f t="shared" si="19"/>
        <v>58</v>
      </c>
      <c r="AN28" s="22" t="str">
        <f t="shared" si="6"/>
        <v>B+</v>
      </c>
      <c r="AO28" s="22">
        <f t="shared" si="20"/>
        <v>68</v>
      </c>
      <c r="AP28" s="22" t="str">
        <f t="shared" si="7"/>
        <v>B+</v>
      </c>
      <c r="AQ28" s="22">
        <f t="shared" si="21"/>
        <v>76</v>
      </c>
      <c r="AR28" s="22" t="str">
        <f t="shared" si="8"/>
        <v>A</v>
      </c>
      <c r="AS28" s="22">
        <f t="shared" si="22"/>
        <v>61</v>
      </c>
      <c r="AT28" s="22" t="str">
        <f t="shared" si="9"/>
        <v>B+</v>
      </c>
      <c r="AU28" s="22">
        <f t="shared" si="23"/>
        <v>77</v>
      </c>
      <c r="AV28" s="22" t="str">
        <f t="shared" si="10"/>
        <v>A</v>
      </c>
      <c r="AW28" s="22">
        <f t="shared" si="24"/>
        <v>569</v>
      </c>
      <c r="AX28" s="22" t="str">
        <f t="shared" si="11"/>
        <v>B+</v>
      </c>
      <c r="AY28" s="10">
        <v>164</v>
      </c>
      <c r="AZ28" s="22">
        <f t="shared" si="12"/>
        <v>75</v>
      </c>
      <c r="BA28" s="33" t="str">
        <f t="shared" si="25"/>
        <v>Passed</v>
      </c>
    </row>
    <row r="29" spans="1:53" s="15" customFormat="1" ht="16.5" customHeight="1" x14ac:dyDescent="0.25">
      <c r="A29" s="10">
        <v>22</v>
      </c>
      <c r="B29" s="10">
        <v>1071</v>
      </c>
      <c r="C29" s="11" t="s">
        <v>205</v>
      </c>
      <c r="D29" s="12" t="s">
        <v>37</v>
      </c>
      <c r="E29" s="12" t="s">
        <v>39</v>
      </c>
      <c r="F29" s="13">
        <v>41074</v>
      </c>
      <c r="G29" s="13">
        <v>37216</v>
      </c>
      <c r="H29" s="14" t="s">
        <v>54</v>
      </c>
      <c r="I29" s="10">
        <v>40</v>
      </c>
      <c r="J29" s="10">
        <v>24</v>
      </c>
      <c r="K29" s="10">
        <v>26</v>
      </c>
      <c r="L29" s="10">
        <v>32</v>
      </c>
      <c r="M29" s="10">
        <v>32</v>
      </c>
      <c r="N29" s="10"/>
      <c r="O29" s="10">
        <v>46</v>
      </c>
      <c r="P29" s="10">
        <v>33</v>
      </c>
      <c r="Q29" s="10">
        <v>13</v>
      </c>
      <c r="R29" s="10">
        <v>26</v>
      </c>
      <c r="S29" s="10">
        <v>16</v>
      </c>
      <c r="T29" s="10">
        <v>21</v>
      </c>
      <c r="U29" s="10"/>
      <c r="V29" s="10">
        <v>30</v>
      </c>
      <c r="W29" s="10">
        <v>74</v>
      </c>
      <c r="X29" s="10">
        <v>82</v>
      </c>
      <c r="Y29" s="10">
        <v>66</v>
      </c>
      <c r="Z29" s="10">
        <v>81</v>
      </c>
      <c r="AA29" s="22">
        <f t="shared" si="13"/>
        <v>73</v>
      </c>
      <c r="AB29" s="22" t="str">
        <f t="shared" si="0"/>
        <v>A</v>
      </c>
      <c r="AC29" s="22">
        <f t="shared" si="14"/>
        <v>37</v>
      </c>
      <c r="AD29" s="22" t="str">
        <f t="shared" si="1"/>
        <v>C</v>
      </c>
      <c r="AE29" s="22">
        <f t="shared" si="15"/>
        <v>52</v>
      </c>
      <c r="AF29" s="22" t="str">
        <f t="shared" si="2"/>
        <v>B+</v>
      </c>
      <c r="AG29" s="22">
        <f t="shared" si="16"/>
        <v>48</v>
      </c>
      <c r="AH29" s="22" t="str">
        <f t="shared" si="3"/>
        <v>B</v>
      </c>
      <c r="AI29" s="22">
        <f t="shared" si="17"/>
        <v>53</v>
      </c>
      <c r="AJ29" s="22" t="str">
        <f t="shared" si="4"/>
        <v>B+</v>
      </c>
      <c r="AK29" s="22" t="str">
        <f t="shared" si="18"/>
        <v>-</v>
      </c>
      <c r="AL29" s="22" t="str">
        <f t="shared" si="5"/>
        <v>-</v>
      </c>
      <c r="AM29" s="22">
        <f t="shared" si="19"/>
        <v>76</v>
      </c>
      <c r="AN29" s="22" t="str">
        <f t="shared" si="6"/>
        <v>A</v>
      </c>
      <c r="AO29" s="22">
        <f t="shared" si="20"/>
        <v>74</v>
      </c>
      <c r="AP29" s="22" t="str">
        <f t="shared" si="7"/>
        <v>A</v>
      </c>
      <c r="AQ29" s="22">
        <f t="shared" si="21"/>
        <v>82</v>
      </c>
      <c r="AR29" s="22" t="str">
        <f t="shared" si="8"/>
        <v>A</v>
      </c>
      <c r="AS29" s="22">
        <f t="shared" si="22"/>
        <v>66</v>
      </c>
      <c r="AT29" s="22" t="str">
        <f t="shared" si="9"/>
        <v>B+</v>
      </c>
      <c r="AU29" s="22">
        <f t="shared" si="23"/>
        <v>81</v>
      </c>
      <c r="AV29" s="22" t="str">
        <f t="shared" si="10"/>
        <v>A</v>
      </c>
      <c r="AW29" s="22">
        <f t="shared" si="24"/>
        <v>642</v>
      </c>
      <c r="AX29" s="22" t="str">
        <f t="shared" si="11"/>
        <v>B+</v>
      </c>
      <c r="AY29" s="10">
        <v>212</v>
      </c>
      <c r="AZ29" s="22">
        <f t="shared" si="12"/>
        <v>97</v>
      </c>
      <c r="BA29" s="33" t="str">
        <f t="shared" si="25"/>
        <v>Passed</v>
      </c>
    </row>
    <row r="30" spans="1:53" s="15" customFormat="1" ht="16.5" customHeight="1" x14ac:dyDescent="0.25">
      <c r="A30" s="10">
        <v>23</v>
      </c>
      <c r="B30" s="10">
        <v>1108</v>
      </c>
      <c r="C30" s="11" t="s">
        <v>206</v>
      </c>
      <c r="D30" s="12" t="s">
        <v>37</v>
      </c>
      <c r="E30" s="12" t="s">
        <v>39</v>
      </c>
      <c r="F30" s="13">
        <v>41086</v>
      </c>
      <c r="G30" s="13">
        <v>37413</v>
      </c>
      <c r="H30" s="14" t="s">
        <v>58</v>
      </c>
      <c r="I30" s="10">
        <v>35</v>
      </c>
      <c r="J30" s="10">
        <v>37</v>
      </c>
      <c r="K30" s="10">
        <v>20</v>
      </c>
      <c r="L30" s="10">
        <v>31</v>
      </c>
      <c r="M30" s="10">
        <v>42</v>
      </c>
      <c r="N30" s="10"/>
      <c r="O30" s="10">
        <v>37</v>
      </c>
      <c r="P30" s="10">
        <v>24</v>
      </c>
      <c r="Q30" s="10">
        <v>14</v>
      </c>
      <c r="R30" s="10">
        <v>20</v>
      </c>
      <c r="S30" s="10">
        <v>18</v>
      </c>
      <c r="T30" s="10">
        <v>25</v>
      </c>
      <c r="U30" s="10"/>
      <c r="V30" s="10">
        <v>31</v>
      </c>
      <c r="W30" s="10">
        <v>76</v>
      </c>
      <c r="X30" s="10">
        <v>84</v>
      </c>
      <c r="Y30" s="10">
        <v>67</v>
      </c>
      <c r="Z30" s="10">
        <v>85</v>
      </c>
      <c r="AA30" s="22">
        <f t="shared" si="13"/>
        <v>59</v>
      </c>
      <c r="AB30" s="22" t="str">
        <f t="shared" si="0"/>
        <v>B+</v>
      </c>
      <c r="AC30" s="22">
        <f t="shared" si="14"/>
        <v>51</v>
      </c>
      <c r="AD30" s="22" t="str">
        <f t="shared" si="1"/>
        <v>B+</v>
      </c>
      <c r="AE30" s="22">
        <f t="shared" si="15"/>
        <v>40</v>
      </c>
      <c r="AF30" s="22" t="str">
        <f t="shared" si="2"/>
        <v>C</v>
      </c>
      <c r="AG30" s="22">
        <f t="shared" si="16"/>
        <v>49</v>
      </c>
      <c r="AH30" s="22" t="str">
        <f t="shared" si="3"/>
        <v>B</v>
      </c>
      <c r="AI30" s="22">
        <f t="shared" si="17"/>
        <v>67</v>
      </c>
      <c r="AJ30" s="22" t="str">
        <f t="shared" si="4"/>
        <v>B+</v>
      </c>
      <c r="AK30" s="22" t="str">
        <f t="shared" si="18"/>
        <v>-</v>
      </c>
      <c r="AL30" s="22" t="str">
        <f t="shared" si="5"/>
        <v>-</v>
      </c>
      <c r="AM30" s="22">
        <f t="shared" si="19"/>
        <v>68</v>
      </c>
      <c r="AN30" s="22" t="str">
        <f t="shared" si="6"/>
        <v>B+</v>
      </c>
      <c r="AO30" s="22">
        <f t="shared" si="20"/>
        <v>76</v>
      </c>
      <c r="AP30" s="22" t="str">
        <f t="shared" si="7"/>
        <v>A</v>
      </c>
      <c r="AQ30" s="22">
        <f t="shared" si="21"/>
        <v>84</v>
      </c>
      <c r="AR30" s="22" t="str">
        <f t="shared" si="8"/>
        <v>A</v>
      </c>
      <c r="AS30" s="22">
        <f t="shared" si="22"/>
        <v>67</v>
      </c>
      <c r="AT30" s="22" t="str">
        <f t="shared" si="9"/>
        <v>B+</v>
      </c>
      <c r="AU30" s="22">
        <f t="shared" si="23"/>
        <v>85</v>
      </c>
      <c r="AV30" s="22" t="str">
        <f t="shared" si="10"/>
        <v>A</v>
      </c>
      <c r="AW30" s="22">
        <f t="shared" si="24"/>
        <v>646</v>
      </c>
      <c r="AX30" s="22" t="str">
        <f t="shared" si="11"/>
        <v>B+</v>
      </c>
      <c r="AY30" s="10">
        <v>211</v>
      </c>
      <c r="AZ30" s="22">
        <f t="shared" si="12"/>
        <v>97</v>
      </c>
      <c r="BA30" s="33" t="str">
        <f t="shared" si="25"/>
        <v>Passed</v>
      </c>
    </row>
    <row r="31" spans="1:53" s="15" customFormat="1" ht="16.5" customHeight="1" x14ac:dyDescent="0.25">
      <c r="A31" s="10">
        <v>24</v>
      </c>
      <c r="B31" s="10">
        <v>1099</v>
      </c>
      <c r="C31" s="11" t="s">
        <v>207</v>
      </c>
      <c r="D31" s="12" t="s">
        <v>37</v>
      </c>
      <c r="E31" s="12" t="s">
        <v>39</v>
      </c>
      <c r="F31" s="13">
        <v>41081</v>
      </c>
      <c r="G31" s="13">
        <v>37307</v>
      </c>
      <c r="H31" s="14" t="s">
        <v>54</v>
      </c>
      <c r="I31" s="10">
        <v>45</v>
      </c>
      <c r="J31" s="10">
        <v>46</v>
      </c>
      <c r="K31" s="10">
        <v>17</v>
      </c>
      <c r="L31" s="10">
        <v>38</v>
      </c>
      <c r="M31" s="10">
        <v>43</v>
      </c>
      <c r="N31" s="10"/>
      <c r="O31" s="10">
        <v>37</v>
      </c>
      <c r="P31" s="10">
        <v>36</v>
      </c>
      <c r="Q31" s="10">
        <v>21</v>
      </c>
      <c r="R31" s="10">
        <v>17</v>
      </c>
      <c r="S31" s="10">
        <v>16</v>
      </c>
      <c r="T31" s="10">
        <v>34</v>
      </c>
      <c r="U31" s="10"/>
      <c r="V31" s="10">
        <v>28</v>
      </c>
      <c r="W31" s="10">
        <v>83</v>
      </c>
      <c r="X31" s="10">
        <v>92</v>
      </c>
      <c r="Y31" s="10">
        <v>74</v>
      </c>
      <c r="Z31" s="10">
        <v>91</v>
      </c>
      <c r="AA31" s="22">
        <f t="shared" si="13"/>
        <v>81</v>
      </c>
      <c r="AB31" s="22" t="str">
        <f t="shared" si="0"/>
        <v>A</v>
      </c>
      <c r="AC31" s="22">
        <f t="shared" si="14"/>
        <v>67</v>
      </c>
      <c r="AD31" s="22" t="str">
        <f t="shared" si="1"/>
        <v>B+</v>
      </c>
      <c r="AE31" s="22">
        <f t="shared" si="15"/>
        <v>34</v>
      </c>
      <c r="AF31" s="22" t="str">
        <f t="shared" si="2"/>
        <v>C</v>
      </c>
      <c r="AG31" s="22">
        <f t="shared" si="16"/>
        <v>54</v>
      </c>
      <c r="AH31" s="22" t="str">
        <f t="shared" si="3"/>
        <v>B+</v>
      </c>
      <c r="AI31" s="22">
        <f t="shared" si="17"/>
        <v>77</v>
      </c>
      <c r="AJ31" s="22" t="str">
        <f t="shared" si="4"/>
        <v>A</v>
      </c>
      <c r="AK31" s="22" t="str">
        <f t="shared" si="18"/>
        <v>-</v>
      </c>
      <c r="AL31" s="22" t="str">
        <f t="shared" si="5"/>
        <v>-</v>
      </c>
      <c r="AM31" s="22">
        <f t="shared" si="19"/>
        <v>65</v>
      </c>
      <c r="AN31" s="22" t="str">
        <f t="shared" si="6"/>
        <v>B+</v>
      </c>
      <c r="AO31" s="22">
        <f t="shared" si="20"/>
        <v>83</v>
      </c>
      <c r="AP31" s="22" t="str">
        <f t="shared" si="7"/>
        <v>A</v>
      </c>
      <c r="AQ31" s="22">
        <f t="shared" si="21"/>
        <v>92</v>
      </c>
      <c r="AR31" s="22" t="str">
        <f t="shared" si="8"/>
        <v>A+</v>
      </c>
      <c r="AS31" s="22">
        <f t="shared" si="22"/>
        <v>74</v>
      </c>
      <c r="AT31" s="22" t="str">
        <f t="shared" si="9"/>
        <v>A</v>
      </c>
      <c r="AU31" s="22">
        <f t="shared" si="23"/>
        <v>91</v>
      </c>
      <c r="AV31" s="22" t="str">
        <f t="shared" si="10"/>
        <v>A+</v>
      </c>
      <c r="AW31" s="22">
        <f t="shared" si="24"/>
        <v>718</v>
      </c>
      <c r="AX31" s="22" t="str">
        <f t="shared" si="11"/>
        <v>A</v>
      </c>
      <c r="AY31" s="10">
        <v>178</v>
      </c>
      <c r="AZ31" s="22">
        <f t="shared" si="12"/>
        <v>82</v>
      </c>
      <c r="BA31" s="33" t="str">
        <f t="shared" si="25"/>
        <v>Passed</v>
      </c>
    </row>
    <row r="32" spans="1:53" s="15" customFormat="1" ht="16.5" customHeight="1" x14ac:dyDescent="0.25">
      <c r="A32" s="10">
        <v>25</v>
      </c>
      <c r="B32" s="10">
        <v>1103</v>
      </c>
      <c r="C32" s="11" t="s">
        <v>208</v>
      </c>
      <c r="D32" s="12" t="s">
        <v>22</v>
      </c>
      <c r="E32" s="12" t="s">
        <v>41</v>
      </c>
      <c r="F32" s="13">
        <v>41082</v>
      </c>
      <c r="G32" s="13">
        <v>37420</v>
      </c>
      <c r="H32" s="14" t="s">
        <v>55</v>
      </c>
      <c r="I32" s="10">
        <v>46</v>
      </c>
      <c r="J32" s="10">
        <v>42</v>
      </c>
      <c r="K32" s="10">
        <v>44</v>
      </c>
      <c r="L32" s="10">
        <v>35</v>
      </c>
      <c r="M32" s="10">
        <v>45</v>
      </c>
      <c r="N32" s="10"/>
      <c r="O32" s="10">
        <v>37</v>
      </c>
      <c r="P32" s="10">
        <v>36</v>
      </c>
      <c r="Q32" s="10">
        <v>22</v>
      </c>
      <c r="R32" s="10">
        <v>41</v>
      </c>
      <c r="S32" s="10">
        <v>18</v>
      </c>
      <c r="T32" s="10">
        <v>21</v>
      </c>
      <c r="U32" s="10"/>
      <c r="V32" s="10">
        <v>32</v>
      </c>
      <c r="W32" s="10">
        <v>84</v>
      </c>
      <c r="X32" s="10">
        <v>93</v>
      </c>
      <c r="Y32" s="10">
        <v>74</v>
      </c>
      <c r="Z32" s="10">
        <v>94</v>
      </c>
      <c r="AA32" s="22">
        <f t="shared" si="13"/>
        <v>82</v>
      </c>
      <c r="AB32" s="22" t="str">
        <f t="shared" si="0"/>
        <v>A</v>
      </c>
      <c r="AC32" s="22">
        <f t="shared" si="14"/>
        <v>64</v>
      </c>
      <c r="AD32" s="22" t="str">
        <f t="shared" si="1"/>
        <v>B+</v>
      </c>
      <c r="AE32" s="22">
        <f t="shared" si="15"/>
        <v>85</v>
      </c>
      <c r="AF32" s="22" t="str">
        <f t="shared" si="2"/>
        <v>A</v>
      </c>
      <c r="AG32" s="22">
        <f t="shared" si="16"/>
        <v>53</v>
      </c>
      <c r="AH32" s="22" t="str">
        <f t="shared" si="3"/>
        <v>B+</v>
      </c>
      <c r="AI32" s="22">
        <f t="shared" si="17"/>
        <v>66</v>
      </c>
      <c r="AJ32" s="22" t="str">
        <f t="shared" si="4"/>
        <v>B+</v>
      </c>
      <c r="AK32" s="22" t="str">
        <f t="shared" si="18"/>
        <v>-</v>
      </c>
      <c r="AL32" s="22" t="str">
        <f t="shared" si="5"/>
        <v>-</v>
      </c>
      <c r="AM32" s="22">
        <f t="shared" si="19"/>
        <v>69</v>
      </c>
      <c r="AN32" s="22" t="str">
        <f t="shared" si="6"/>
        <v>B+</v>
      </c>
      <c r="AO32" s="22">
        <f t="shared" si="20"/>
        <v>84</v>
      </c>
      <c r="AP32" s="22" t="str">
        <f t="shared" si="7"/>
        <v>A</v>
      </c>
      <c r="AQ32" s="22">
        <f t="shared" si="21"/>
        <v>93</v>
      </c>
      <c r="AR32" s="22" t="str">
        <f t="shared" si="8"/>
        <v>A+</v>
      </c>
      <c r="AS32" s="22">
        <f t="shared" si="22"/>
        <v>74</v>
      </c>
      <c r="AT32" s="22" t="str">
        <f t="shared" si="9"/>
        <v>A</v>
      </c>
      <c r="AU32" s="22">
        <f t="shared" si="23"/>
        <v>94</v>
      </c>
      <c r="AV32" s="22" t="str">
        <f t="shared" si="10"/>
        <v>A+</v>
      </c>
      <c r="AW32" s="22">
        <f t="shared" si="24"/>
        <v>764</v>
      </c>
      <c r="AX32" s="22" t="str">
        <f t="shared" si="11"/>
        <v>A</v>
      </c>
      <c r="AY32" s="10">
        <v>204</v>
      </c>
      <c r="AZ32" s="22">
        <f t="shared" si="12"/>
        <v>94</v>
      </c>
      <c r="BA32" s="33" t="str">
        <f t="shared" si="25"/>
        <v>Passed</v>
      </c>
    </row>
    <row r="33" spans="1:53" s="15" customFormat="1" ht="16.5" customHeight="1" x14ac:dyDescent="0.25">
      <c r="A33" s="10">
        <v>26</v>
      </c>
      <c r="B33" s="10">
        <v>1112</v>
      </c>
      <c r="C33" s="11" t="s">
        <v>209</v>
      </c>
      <c r="D33" s="12" t="s">
        <v>22</v>
      </c>
      <c r="E33" s="12" t="s">
        <v>42</v>
      </c>
      <c r="F33" s="13">
        <v>41089</v>
      </c>
      <c r="G33" s="13">
        <v>36649</v>
      </c>
      <c r="H33" s="14" t="s">
        <v>174</v>
      </c>
      <c r="I33" s="10">
        <v>37</v>
      </c>
      <c r="J33" s="10">
        <v>38</v>
      </c>
      <c r="K33" s="10">
        <v>34</v>
      </c>
      <c r="L33" s="10">
        <v>42</v>
      </c>
      <c r="M33" s="10">
        <v>37</v>
      </c>
      <c r="N33" s="10"/>
      <c r="O33" s="10">
        <v>34</v>
      </c>
      <c r="P33" s="10">
        <v>36</v>
      </c>
      <c r="Q33" s="10">
        <v>22</v>
      </c>
      <c r="R33" s="10">
        <v>48</v>
      </c>
      <c r="S33" s="10">
        <v>26</v>
      </c>
      <c r="T33" s="10">
        <v>22</v>
      </c>
      <c r="U33" s="10"/>
      <c r="V33" s="10">
        <v>35</v>
      </c>
      <c r="W33" s="10">
        <v>82</v>
      </c>
      <c r="X33" s="10">
        <v>91</v>
      </c>
      <c r="Y33" s="10">
        <v>73</v>
      </c>
      <c r="Z33" s="10">
        <v>90</v>
      </c>
      <c r="AA33" s="22">
        <f t="shared" si="13"/>
        <v>73</v>
      </c>
      <c r="AB33" s="22" t="str">
        <f t="shared" si="0"/>
        <v>A</v>
      </c>
      <c r="AC33" s="22">
        <f t="shared" si="14"/>
        <v>60</v>
      </c>
      <c r="AD33" s="22" t="str">
        <f t="shared" si="1"/>
        <v>B+</v>
      </c>
      <c r="AE33" s="22">
        <f t="shared" si="15"/>
        <v>82</v>
      </c>
      <c r="AF33" s="22" t="str">
        <f t="shared" si="2"/>
        <v>A</v>
      </c>
      <c r="AG33" s="22">
        <f t="shared" si="16"/>
        <v>68</v>
      </c>
      <c r="AH33" s="22" t="str">
        <f t="shared" si="3"/>
        <v>B+</v>
      </c>
      <c r="AI33" s="22">
        <f t="shared" si="17"/>
        <v>59</v>
      </c>
      <c r="AJ33" s="22" t="str">
        <f t="shared" si="4"/>
        <v>B+</v>
      </c>
      <c r="AK33" s="22" t="str">
        <f t="shared" si="18"/>
        <v>-</v>
      </c>
      <c r="AL33" s="22" t="str">
        <f t="shared" si="5"/>
        <v>-</v>
      </c>
      <c r="AM33" s="22">
        <f t="shared" si="19"/>
        <v>69</v>
      </c>
      <c r="AN33" s="22" t="str">
        <f t="shared" si="6"/>
        <v>B+</v>
      </c>
      <c r="AO33" s="22">
        <f t="shared" si="20"/>
        <v>82</v>
      </c>
      <c r="AP33" s="22" t="str">
        <f t="shared" si="7"/>
        <v>A</v>
      </c>
      <c r="AQ33" s="22">
        <f t="shared" si="21"/>
        <v>91</v>
      </c>
      <c r="AR33" s="22" t="str">
        <f t="shared" si="8"/>
        <v>A+</v>
      </c>
      <c r="AS33" s="22">
        <f t="shared" si="22"/>
        <v>73</v>
      </c>
      <c r="AT33" s="22" t="str">
        <f t="shared" si="9"/>
        <v>A</v>
      </c>
      <c r="AU33" s="22">
        <f t="shared" si="23"/>
        <v>90</v>
      </c>
      <c r="AV33" s="22" t="str">
        <f t="shared" si="10"/>
        <v>A</v>
      </c>
      <c r="AW33" s="22">
        <f t="shared" si="24"/>
        <v>747</v>
      </c>
      <c r="AX33" s="22" t="str">
        <f t="shared" si="11"/>
        <v>A</v>
      </c>
      <c r="AY33" s="10">
        <v>203</v>
      </c>
      <c r="AZ33" s="22">
        <f t="shared" si="12"/>
        <v>93</v>
      </c>
      <c r="BA33" s="33" t="str">
        <f t="shared" si="25"/>
        <v>Passed</v>
      </c>
    </row>
    <row r="34" spans="1:53" s="15" customFormat="1" ht="16.5" customHeight="1" x14ac:dyDescent="0.25">
      <c r="A34" s="10">
        <v>27</v>
      </c>
      <c r="B34" s="10">
        <v>1070</v>
      </c>
      <c r="C34" s="11" t="s">
        <v>210</v>
      </c>
      <c r="D34" s="12" t="s">
        <v>22</v>
      </c>
      <c r="E34" s="12" t="s">
        <v>39</v>
      </c>
      <c r="F34" s="13">
        <v>41074</v>
      </c>
      <c r="G34" s="13">
        <v>37256</v>
      </c>
      <c r="H34" s="14" t="s">
        <v>61</v>
      </c>
      <c r="I34" s="10">
        <v>47</v>
      </c>
      <c r="J34" s="10">
        <v>30</v>
      </c>
      <c r="K34" s="10">
        <v>39</v>
      </c>
      <c r="L34" s="10">
        <v>36</v>
      </c>
      <c r="M34" s="10">
        <v>33</v>
      </c>
      <c r="N34" s="10"/>
      <c r="O34" s="10">
        <v>36</v>
      </c>
      <c r="P34" s="10">
        <v>37</v>
      </c>
      <c r="Q34" s="10">
        <v>12</v>
      </c>
      <c r="R34" s="10">
        <v>44</v>
      </c>
      <c r="S34" s="10">
        <v>33</v>
      </c>
      <c r="T34" s="10">
        <v>21</v>
      </c>
      <c r="U34" s="10"/>
      <c r="V34" s="10">
        <v>32</v>
      </c>
      <c r="W34" s="10">
        <v>76</v>
      </c>
      <c r="X34" s="10">
        <v>84</v>
      </c>
      <c r="Y34" s="10">
        <v>67</v>
      </c>
      <c r="Z34" s="10">
        <v>85</v>
      </c>
      <c r="AA34" s="22">
        <f t="shared" si="13"/>
        <v>84</v>
      </c>
      <c r="AB34" s="22" t="str">
        <f t="shared" si="0"/>
        <v>A</v>
      </c>
      <c r="AC34" s="22">
        <f t="shared" si="14"/>
        <v>42</v>
      </c>
      <c r="AD34" s="22" t="str">
        <f t="shared" si="1"/>
        <v>B</v>
      </c>
      <c r="AE34" s="22">
        <f t="shared" si="15"/>
        <v>83</v>
      </c>
      <c r="AF34" s="22" t="str">
        <f t="shared" si="2"/>
        <v>A</v>
      </c>
      <c r="AG34" s="22">
        <f t="shared" si="16"/>
        <v>69</v>
      </c>
      <c r="AH34" s="22" t="str">
        <f t="shared" si="3"/>
        <v>B+</v>
      </c>
      <c r="AI34" s="22">
        <f t="shared" si="17"/>
        <v>54</v>
      </c>
      <c r="AJ34" s="22" t="str">
        <f t="shared" si="4"/>
        <v>B+</v>
      </c>
      <c r="AK34" s="22" t="str">
        <f t="shared" si="18"/>
        <v>-</v>
      </c>
      <c r="AL34" s="22" t="str">
        <f t="shared" si="5"/>
        <v>-</v>
      </c>
      <c r="AM34" s="22">
        <f t="shared" si="19"/>
        <v>68</v>
      </c>
      <c r="AN34" s="22" t="str">
        <f t="shared" si="6"/>
        <v>B+</v>
      </c>
      <c r="AO34" s="22">
        <f t="shared" si="20"/>
        <v>76</v>
      </c>
      <c r="AP34" s="22" t="str">
        <f t="shared" si="7"/>
        <v>A</v>
      </c>
      <c r="AQ34" s="22">
        <f t="shared" si="21"/>
        <v>84</v>
      </c>
      <c r="AR34" s="22" t="str">
        <f t="shared" si="8"/>
        <v>A</v>
      </c>
      <c r="AS34" s="22">
        <f t="shared" si="22"/>
        <v>67</v>
      </c>
      <c r="AT34" s="22" t="str">
        <f t="shared" si="9"/>
        <v>B+</v>
      </c>
      <c r="AU34" s="22">
        <f t="shared" si="23"/>
        <v>85</v>
      </c>
      <c r="AV34" s="22" t="str">
        <f t="shared" si="10"/>
        <v>A</v>
      </c>
      <c r="AW34" s="22">
        <f t="shared" si="24"/>
        <v>712</v>
      </c>
      <c r="AX34" s="22" t="str">
        <f t="shared" si="11"/>
        <v>A</v>
      </c>
      <c r="AY34" s="10">
        <v>179</v>
      </c>
      <c r="AZ34" s="22">
        <f t="shared" si="12"/>
        <v>82</v>
      </c>
      <c r="BA34" s="33" t="str">
        <f t="shared" si="25"/>
        <v>Passed</v>
      </c>
    </row>
    <row r="35" spans="1:53" s="15" customFormat="1" ht="16.5" customHeight="1" x14ac:dyDescent="0.25">
      <c r="A35" s="10">
        <v>28</v>
      </c>
      <c r="B35" s="10">
        <v>1104</v>
      </c>
      <c r="C35" s="11" t="s">
        <v>211</v>
      </c>
      <c r="D35" s="12" t="s">
        <v>22</v>
      </c>
      <c r="E35" s="12" t="s">
        <v>39</v>
      </c>
      <c r="F35" s="13">
        <v>41082</v>
      </c>
      <c r="G35" s="13">
        <v>37166</v>
      </c>
      <c r="H35" s="14" t="s">
        <v>61</v>
      </c>
      <c r="I35" s="10">
        <v>25</v>
      </c>
      <c r="J35" s="10">
        <v>39</v>
      </c>
      <c r="K35" s="10">
        <v>27</v>
      </c>
      <c r="L35" s="10">
        <v>33</v>
      </c>
      <c r="M35" s="10">
        <v>34</v>
      </c>
      <c r="N35" s="10"/>
      <c r="O35" s="10">
        <v>36</v>
      </c>
      <c r="P35" s="10">
        <v>22</v>
      </c>
      <c r="Q35" s="10">
        <v>17</v>
      </c>
      <c r="R35" s="10">
        <v>36</v>
      </c>
      <c r="S35" s="10">
        <v>32</v>
      </c>
      <c r="T35" s="10">
        <v>22</v>
      </c>
      <c r="U35" s="10"/>
      <c r="V35" s="10">
        <v>28</v>
      </c>
      <c r="W35" s="10">
        <v>77</v>
      </c>
      <c r="X35" s="10">
        <v>86</v>
      </c>
      <c r="Y35" s="10">
        <v>69</v>
      </c>
      <c r="Z35" s="10">
        <v>85</v>
      </c>
      <c r="AA35" s="22">
        <f t="shared" si="13"/>
        <v>47</v>
      </c>
      <c r="AB35" s="22" t="str">
        <f t="shared" si="0"/>
        <v>B</v>
      </c>
      <c r="AC35" s="22">
        <f t="shared" si="14"/>
        <v>56</v>
      </c>
      <c r="AD35" s="22" t="str">
        <f t="shared" si="1"/>
        <v>B+</v>
      </c>
      <c r="AE35" s="22">
        <f t="shared" si="15"/>
        <v>63</v>
      </c>
      <c r="AF35" s="22" t="str">
        <f t="shared" si="2"/>
        <v>B+</v>
      </c>
      <c r="AG35" s="22">
        <f t="shared" si="16"/>
        <v>65</v>
      </c>
      <c r="AH35" s="22" t="str">
        <f t="shared" si="3"/>
        <v>B+</v>
      </c>
      <c r="AI35" s="22">
        <f t="shared" si="17"/>
        <v>56</v>
      </c>
      <c r="AJ35" s="22" t="str">
        <f t="shared" si="4"/>
        <v>B+</v>
      </c>
      <c r="AK35" s="22" t="str">
        <f t="shared" si="18"/>
        <v>-</v>
      </c>
      <c r="AL35" s="22" t="str">
        <f t="shared" si="5"/>
        <v>-</v>
      </c>
      <c r="AM35" s="22">
        <f t="shared" si="19"/>
        <v>64</v>
      </c>
      <c r="AN35" s="22" t="str">
        <f t="shared" si="6"/>
        <v>B+</v>
      </c>
      <c r="AO35" s="22">
        <f t="shared" si="20"/>
        <v>77</v>
      </c>
      <c r="AP35" s="22" t="str">
        <f t="shared" si="7"/>
        <v>A</v>
      </c>
      <c r="AQ35" s="22">
        <f t="shared" si="21"/>
        <v>86</v>
      </c>
      <c r="AR35" s="22" t="str">
        <f t="shared" si="8"/>
        <v>A</v>
      </c>
      <c r="AS35" s="22">
        <f t="shared" si="22"/>
        <v>69</v>
      </c>
      <c r="AT35" s="22" t="str">
        <f t="shared" si="9"/>
        <v>B+</v>
      </c>
      <c r="AU35" s="22">
        <f t="shared" si="23"/>
        <v>85</v>
      </c>
      <c r="AV35" s="22" t="str">
        <f t="shared" si="10"/>
        <v>A</v>
      </c>
      <c r="AW35" s="22">
        <f t="shared" si="24"/>
        <v>668</v>
      </c>
      <c r="AX35" s="22" t="str">
        <f t="shared" si="11"/>
        <v>B+</v>
      </c>
      <c r="AY35" s="10">
        <v>164</v>
      </c>
      <c r="AZ35" s="22">
        <f t="shared" si="12"/>
        <v>75</v>
      </c>
      <c r="BA35" s="33" t="str">
        <f t="shared" si="25"/>
        <v>Passed</v>
      </c>
    </row>
    <row r="36" spans="1:53" s="15" customFormat="1" ht="16.5" customHeight="1" x14ac:dyDescent="0.25">
      <c r="A36" s="10">
        <v>29</v>
      </c>
      <c r="B36" s="10">
        <v>1101</v>
      </c>
      <c r="C36" s="11" t="s">
        <v>212</v>
      </c>
      <c r="D36" s="12" t="s">
        <v>22</v>
      </c>
      <c r="E36" s="12" t="s">
        <v>39</v>
      </c>
      <c r="F36" s="13">
        <v>41081</v>
      </c>
      <c r="G36" s="13">
        <v>37417</v>
      </c>
      <c r="H36" s="14" t="s">
        <v>54</v>
      </c>
      <c r="I36" s="10">
        <v>38</v>
      </c>
      <c r="J36" s="10">
        <v>35</v>
      </c>
      <c r="K36" s="10">
        <v>33</v>
      </c>
      <c r="L36" s="10">
        <v>25</v>
      </c>
      <c r="M36" s="10">
        <v>31</v>
      </c>
      <c r="N36" s="10"/>
      <c r="O36" s="10">
        <v>27</v>
      </c>
      <c r="P36" s="10">
        <v>17</v>
      </c>
      <c r="Q36" s="10">
        <v>5</v>
      </c>
      <c r="R36" s="10">
        <v>20</v>
      </c>
      <c r="S36" s="10">
        <v>10</v>
      </c>
      <c r="T36" s="10">
        <v>5</v>
      </c>
      <c r="U36" s="10"/>
      <c r="V36" s="10">
        <v>25</v>
      </c>
      <c r="W36" s="10">
        <v>65</v>
      </c>
      <c r="X36" s="10">
        <v>72</v>
      </c>
      <c r="Y36" s="10">
        <v>58</v>
      </c>
      <c r="Z36" s="10">
        <v>73</v>
      </c>
      <c r="AA36" s="22">
        <f t="shared" si="13"/>
        <v>55</v>
      </c>
      <c r="AB36" s="22" t="str">
        <f t="shared" si="0"/>
        <v>B+</v>
      </c>
      <c r="AC36" s="22">
        <f t="shared" si="14"/>
        <v>40</v>
      </c>
      <c r="AD36" s="22" t="str">
        <f t="shared" si="1"/>
        <v>C</v>
      </c>
      <c r="AE36" s="22">
        <f t="shared" si="15"/>
        <v>53</v>
      </c>
      <c r="AF36" s="22" t="str">
        <f t="shared" si="2"/>
        <v>B+</v>
      </c>
      <c r="AG36" s="22">
        <f t="shared" si="16"/>
        <v>35</v>
      </c>
      <c r="AH36" s="22" t="str">
        <f t="shared" si="3"/>
        <v>C</v>
      </c>
      <c r="AI36" s="22">
        <f t="shared" si="17"/>
        <v>36</v>
      </c>
      <c r="AJ36" s="22" t="str">
        <f t="shared" si="4"/>
        <v>C</v>
      </c>
      <c r="AK36" s="22" t="str">
        <f t="shared" si="18"/>
        <v>-</v>
      </c>
      <c r="AL36" s="22" t="str">
        <f t="shared" si="5"/>
        <v>-</v>
      </c>
      <c r="AM36" s="22">
        <f t="shared" si="19"/>
        <v>52</v>
      </c>
      <c r="AN36" s="22" t="str">
        <f t="shared" si="6"/>
        <v>B+</v>
      </c>
      <c r="AO36" s="22">
        <f t="shared" si="20"/>
        <v>65</v>
      </c>
      <c r="AP36" s="22" t="str">
        <f t="shared" si="7"/>
        <v>B+</v>
      </c>
      <c r="AQ36" s="22">
        <f t="shared" si="21"/>
        <v>72</v>
      </c>
      <c r="AR36" s="22" t="str">
        <f t="shared" si="8"/>
        <v>A</v>
      </c>
      <c r="AS36" s="22">
        <f t="shared" si="22"/>
        <v>58</v>
      </c>
      <c r="AT36" s="22" t="str">
        <f t="shared" si="9"/>
        <v>B+</v>
      </c>
      <c r="AU36" s="22">
        <f t="shared" si="23"/>
        <v>73</v>
      </c>
      <c r="AV36" s="22" t="str">
        <f t="shared" si="10"/>
        <v>A</v>
      </c>
      <c r="AW36" s="22">
        <f t="shared" si="24"/>
        <v>539</v>
      </c>
      <c r="AX36" s="22" t="str">
        <f t="shared" si="11"/>
        <v>B+</v>
      </c>
      <c r="AY36" s="10">
        <v>166</v>
      </c>
      <c r="AZ36" s="22">
        <f t="shared" si="12"/>
        <v>76</v>
      </c>
      <c r="BA36" s="33" t="str">
        <f t="shared" si="25"/>
        <v>Passed</v>
      </c>
    </row>
    <row r="37" spans="1:53" s="15" customFormat="1" ht="16.5" customHeight="1" x14ac:dyDescent="0.25">
      <c r="A37" s="10">
        <v>30</v>
      </c>
      <c r="B37" s="10">
        <v>1106</v>
      </c>
      <c r="C37" s="11" t="s">
        <v>213</v>
      </c>
      <c r="D37" s="12" t="s">
        <v>22</v>
      </c>
      <c r="E37" s="12" t="s">
        <v>42</v>
      </c>
      <c r="F37" s="13">
        <v>41085</v>
      </c>
      <c r="G37" s="13">
        <v>37341</v>
      </c>
      <c r="H37" s="14" t="s">
        <v>175</v>
      </c>
      <c r="I37" s="10">
        <v>43</v>
      </c>
      <c r="J37" s="10">
        <v>47</v>
      </c>
      <c r="K37" s="10">
        <v>39</v>
      </c>
      <c r="L37" s="10">
        <v>47</v>
      </c>
      <c r="M37" s="10">
        <v>44</v>
      </c>
      <c r="N37" s="10"/>
      <c r="O37" s="10">
        <v>37</v>
      </c>
      <c r="P37" s="10">
        <v>33</v>
      </c>
      <c r="Q37" s="10">
        <v>26</v>
      </c>
      <c r="R37" s="10">
        <v>47</v>
      </c>
      <c r="S37" s="10">
        <v>30</v>
      </c>
      <c r="T37" s="10">
        <v>27</v>
      </c>
      <c r="U37" s="10"/>
      <c r="V37" s="10">
        <v>37</v>
      </c>
      <c r="W37" s="10">
        <v>83</v>
      </c>
      <c r="X37" s="10">
        <v>92</v>
      </c>
      <c r="Y37" s="10">
        <v>74</v>
      </c>
      <c r="Z37" s="10">
        <v>91</v>
      </c>
      <c r="AA37" s="22">
        <f t="shared" si="13"/>
        <v>76</v>
      </c>
      <c r="AB37" s="22" t="str">
        <f t="shared" si="0"/>
        <v>A</v>
      </c>
      <c r="AC37" s="22">
        <f t="shared" si="14"/>
        <v>73</v>
      </c>
      <c r="AD37" s="22" t="str">
        <f t="shared" si="1"/>
        <v>A</v>
      </c>
      <c r="AE37" s="22">
        <f t="shared" si="15"/>
        <v>86</v>
      </c>
      <c r="AF37" s="22" t="str">
        <f t="shared" si="2"/>
        <v>A</v>
      </c>
      <c r="AG37" s="22">
        <f t="shared" si="16"/>
        <v>77</v>
      </c>
      <c r="AH37" s="22" t="str">
        <f t="shared" si="3"/>
        <v>A</v>
      </c>
      <c r="AI37" s="22">
        <f t="shared" si="17"/>
        <v>71</v>
      </c>
      <c r="AJ37" s="22" t="str">
        <f t="shared" si="4"/>
        <v>A</v>
      </c>
      <c r="AK37" s="22" t="str">
        <f t="shared" si="18"/>
        <v>-</v>
      </c>
      <c r="AL37" s="22" t="str">
        <f t="shared" si="5"/>
        <v>-</v>
      </c>
      <c r="AM37" s="22">
        <f t="shared" si="19"/>
        <v>74</v>
      </c>
      <c r="AN37" s="22" t="str">
        <f t="shared" si="6"/>
        <v>A</v>
      </c>
      <c r="AO37" s="22">
        <f t="shared" si="20"/>
        <v>83</v>
      </c>
      <c r="AP37" s="22" t="str">
        <f t="shared" si="7"/>
        <v>A</v>
      </c>
      <c r="AQ37" s="22">
        <f t="shared" si="21"/>
        <v>92</v>
      </c>
      <c r="AR37" s="22" t="str">
        <f t="shared" si="8"/>
        <v>A+</v>
      </c>
      <c r="AS37" s="22">
        <f t="shared" si="22"/>
        <v>74</v>
      </c>
      <c r="AT37" s="22" t="str">
        <f t="shared" si="9"/>
        <v>A</v>
      </c>
      <c r="AU37" s="22">
        <f t="shared" si="23"/>
        <v>91</v>
      </c>
      <c r="AV37" s="22" t="str">
        <f t="shared" si="10"/>
        <v>A+</v>
      </c>
      <c r="AW37" s="22">
        <f t="shared" si="24"/>
        <v>797</v>
      </c>
      <c r="AX37" s="22" t="str">
        <f t="shared" si="11"/>
        <v>A</v>
      </c>
      <c r="AY37" s="10">
        <v>205</v>
      </c>
      <c r="AZ37" s="22">
        <f t="shared" si="12"/>
        <v>94</v>
      </c>
      <c r="BA37" s="33" t="str">
        <f t="shared" si="25"/>
        <v>Passed</v>
      </c>
    </row>
    <row r="38" spans="1:53" s="15" customFormat="1" ht="16.5" customHeight="1" x14ac:dyDescent="0.25">
      <c r="A38" s="10">
        <v>31</v>
      </c>
      <c r="B38" s="10">
        <v>1065</v>
      </c>
      <c r="C38" s="11" t="s">
        <v>214</v>
      </c>
      <c r="D38" s="12" t="s">
        <v>22</v>
      </c>
      <c r="E38" s="12" t="s">
        <v>41</v>
      </c>
      <c r="F38" s="13">
        <v>41074</v>
      </c>
      <c r="G38" s="13">
        <v>36874</v>
      </c>
      <c r="H38" s="14" t="s">
        <v>65</v>
      </c>
      <c r="I38" s="10">
        <v>32</v>
      </c>
      <c r="J38" s="10">
        <v>46</v>
      </c>
      <c r="K38" s="10">
        <v>36</v>
      </c>
      <c r="L38" s="10">
        <v>39</v>
      </c>
      <c r="M38" s="10">
        <v>44</v>
      </c>
      <c r="N38" s="10"/>
      <c r="O38" s="10">
        <v>36</v>
      </c>
      <c r="P38" s="10">
        <v>44</v>
      </c>
      <c r="Q38" s="10">
        <v>22</v>
      </c>
      <c r="R38" s="10">
        <v>35</v>
      </c>
      <c r="S38" s="10">
        <v>34</v>
      </c>
      <c r="T38" s="10">
        <v>35</v>
      </c>
      <c r="U38" s="10"/>
      <c r="V38" s="10">
        <v>36</v>
      </c>
      <c r="W38" s="10">
        <v>85</v>
      </c>
      <c r="X38" s="10">
        <v>94</v>
      </c>
      <c r="Y38" s="10">
        <v>75</v>
      </c>
      <c r="Z38" s="10">
        <v>95</v>
      </c>
      <c r="AA38" s="22">
        <f t="shared" si="13"/>
        <v>76</v>
      </c>
      <c r="AB38" s="22" t="str">
        <f t="shared" si="0"/>
        <v>A</v>
      </c>
      <c r="AC38" s="22">
        <f t="shared" si="14"/>
        <v>68</v>
      </c>
      <c r="AD38" s="22" t="str">
        <f t="shared" si="1"/>
        <v>B+</v>
      </c>
      <c r="AE38" s="22">
        <f t="shared" si="15"/>
        <v>71</v>
      </c>
      <c r="AF38" s="22" t="str">
        <f t="shared" si="2"/>
        <v>A</v>
      </c>
      <c r="AG38" s="22">
        <f t="shared" si="16"/>
        <v>73</v>
      </c>
      <c r="AH38" s="22" t="str">
        <f t="shared" si="3"/>
        <v>A</v>
      </c>
      <c r="AI38" s="22">
        <f t="shared" si="17"/>
        <v>79</v>
      </c>
      <c r="AJ38" s="22" t="str">
        <f t="shared" si="4"/>
        <v>A</v>
      </c>
      <c r="AK38" s="22" t="str">
        <f t="shared" si="18"/>
        <v>-</v>
      </c>
      <c r="AL38" s="22" t="str">
        <f t="shared" si="5"/>
        <v>-</v>
      </c>
      <c r="AM38" s="22">
        <f t="shared" si="19"/>
        <v>72</v>
      </c>
      <c r="AN38" s="22" t="str">
        <f t="shared" si="6"/>
        <v>A</v>
      </c>
      <c r="AO38" s="22">
        <f t="shared" si="20"/>
        <v>85</v>
      </c>
      <c r="AP38" s="22" t="str">
        <f t="shared" si="7"/>
        <v>A</v>
      </c>
      <c r="AQ38" s="22">
        <f t="shared" si="21"/>
        <v>94</v>
      </c>
      <c r="AR38" s="22" t="str">
        <f t="shared" si="8"/>
        <v>A+</v>
      </c>
      <c r="AS38" s="22">
        <f t="shared" si="22"/>
        <v>75</v>
      </c>
      <c r="AT38" s="22" t="str">
        <f t="shared" si="9"/>
        <v>A</v>
      </c>
      <c r="AU38" s="22">
        <f t="shared" si="23"/>
        <v>95</v>
      </c>
      <c r="AV38" s="22" t="str">
        <f t="shared" si="10"/>
        <v>A+</v>
      </c>
      <c r="AW38" s="22">
        <f t="shared" si="24"/>
        <v>788</v>
      </c>
      <c r="AX38" s="22" t="str">
        <f t="shared" si="11"/>
        <v>A</v>
      </c>
      <c r="AY38" s="10">
        <v>185</v>
      </c>
      <c r="AZ38" s="22">
        <f t="shared" si="12"/>
        <v>85</v>
      </c>
      <c r="BA38" s="33" t="str">
        <f t="shared" si="25"/>
        <v>Passed</v>
      </c>
    </row>
    <row r="39" spans="1:53" s="15" customFormat="1" ht="16.5" customHeight="1" x14ac:dyDescent="0.25">
      <c r="A39" s="10">
        <v>32</v>
      </c>
      <c r="B39" s="10">
        <v>1075</v>
      </c>
      <c r="C39" s="16" t="s">
        <v>215</v>
      </c>
      <c r="D39" s="12" t="s">
        <v>22</v>
      </c>
      <c r="E39" s="12" t="s">
        <v>41</v>
      </c>
      <c r="F39" s="13">
        <v>41076</v>
      </c>
      <c r="G39" s="13">
        <v>37442</v>
      </c>
      <c r="H39" s="14" t="s">
        <v>75</v>
      </c>
      <c r="I39" s="10">
        <v>48</v>
      </c>
      <c r="J39" s="10">
        <v>48</v>
      </c>
      <c r="K39" s="10">
        <v>45</v>
      </c>
      <c r="L39" s="10">
        <v>43</v>
      </c>
      <c r="M39" s="10">
        <v>46</v>
      </c>
      <c r="N39" s="10"/>
      <c r="O39" s="10">
        <v>47</v>
      </c>
      <c r="P39" s="10">
        <v>42</v>
      </c>
      <c r="Q39" s="10">
        <v>27</v>
      </c>
      <c r="R39" s="10">
        <v>47</v>
      </c>
      <c r="S39" s="10">
        <v>32</v>
      </c>
      <c r="T39" s="10">
        <v>35</v>
      </c>
      <c r="U39" s="10"/>
      <c r="V39" s="10">
        <v>41</v>
      </c>
      <c r="W39" s="10">
        <v>88</v>
      </c>
      <c r="X39" s="10">
        <v>98</v>
      </c>
      <c r="Y39" s="10">
        <v>78</v>
      </c>
      <c r="Z39" s="10">
        <v>97</v>
      </c>
      <c r="AA39" s="22">
        <f t="shared" si="13"/>
        <v>90</v>
      </c>
      <c r="AB39" s="22" t="str">
        <f t="shared" si="0"/>
        <v>A</v>
      </c>
      <c r="AC39" s="22">
        <f t="shared" si="14"/>
        <v>75</v>
      </c>
      <c r="AD39" s="22" t="str">
        <f t="shared" si="1"/>
        <v>A</v>
      </c>
      <c r="AE39" s="22">
        <f t="shared" si="15"/>
        <v>92</v>
      </c>
      <c r="AF39" s="22" t="str">
        <f t="shared" si="2"/>
        <v>A+</v>
      </c>
      <c r="AG39" s="22">
        <f t="shared" si="16"/>
        <v>75</v>
      </c>
      <c r="AH39" s="22" t="str">
        <f t="shared" si="3"/>
        <v>A</v>
      </c>
      <c r="AI39" s="22">
        <f t="shared" si="17"/>
        <v>81</v>
      </c>
      <c r="AJ39" s="22" t="str">
        <f t="shared" si="4"/>
        <v>A</v>
      </c>
      <c r="AK39" s="22" t="str">
        <f t="shared" si="18"/>
        <v>-</v>
      </c>
      <c r="AL39" s="22" t="str">
        <f t="shared" si="5"/>
        <v>-</v>
      </c>
      <c r="AM39" s="22">
        <f t="shared" si="19"/>
        <v>88</v>
      </c>
      <c r="AN39" s="22" t="str">
        <f t="shared" si="6"/>
        <v>A</v>
      </c>
      <c r="AO39" s="22">
        <f t="shared" si="20"/>
        <v>88</v>
      </c>
      <c r="AP39" s="22" t="str">
        <f t="shared" si="7"/>
        <v>A</v>
      </c>
      <c r="AQ39" s="22">
        <f t="shared" si="21"/>
        <v>98</v>
      </c>
      <c r="AR39" s="22" t="str">
        <f t="shared" si="8"/>
        <v>A+</v>
      </c>
      <c r="AS39" s="22">
        <f t="shared" si="22"/>
        <v>78</v>
      </c>
      <c r="AT39" s="22" t="str">
        <f t="shared" si="9"/>
        <v>A</v>
      </c>
      <c r="AU39" s="22">
        <f t="shared" si="23"/>
        <v>97</v>
      </c>
      <c r="AV39" s="22" t="str">
        <f t="shared" si="10"/>
        <v>A+</v>
      </c>
      <c r="AW39" s="22">
        <f t="shared" si="24"/>
        <v>862</v>
      </c>
      <c r="AX39" s="22" t="str">
        <f t="shared" si="11"/>
        <v>A</v>
      </c>
      <c r="AY39" s="10">
        <v>215</v>
      </c>
      <c r="AZ39" s="22">
        <f t="shared" si="12"/>
        <v>99</v>
      </c>
      <c r="BA39" s="33" t="str">
        <f t="shared" si="25"/>
        <v>Passed</v>
      </c>
    </row>
    <row r="40" spans="1:53" s="15" customFormat="1" ht="16.5" customHeight="1" x14ac:dyDescent="0.25">
      <c r="A40" s="10">
        <v>33</v>
      </c>
      <c r="B40" s="10">
        <v>1082</v>
      </c>
      <c r="C40" s="11" t="s">
        <v>216</v>
      </c>
      <c r="D40" s="12" t="s">
        <v>22</v>
      </c>
      <c r="E40" s="12" t="s">
        <v>39</v>
      </c>
      <c r="F40" s="13">
        <v>41078</v>
      </c>
      <c r="G40" s="13">
        <v>37150</v>
      </c>
      <c r="H40" s="14" t="s">
        <v>176</v>
      </c>
      <c r="I40" s="10">
        <v>22</v>
      </c>
      <c r="J40" s="10">
        <v>29</v>
      </c>
      <c r="K40" s="10">
        <v>28</v>
      </c>
      <c r="L40" s="10">
        <v>31</v>
      </c>
      <c r="M40" s="10">
        <v>31</v>
      </c>
      <c r="N40" s="10"/>
      <c r="O40" s="10">
        <v>25</v>
      </c>
      <c r="P40" s="10">
        <v>14</v>
      </c>
      <c r="Q40" s="10">
        <v>12</v>
      </c>
      <c r="R40" s="10">
        <v>20</v>
      </c>
      <c r="S40" s="10">
        <v>15</v>
      </c>
      <c r="T40" s="10">
        <v>3</v>
      </c>
      <c r="U40" s="10"/>
      <c r="V40" s="10">
        <v>34</v>
      </c>
      <c r="W40" s="10">
        <v>77</v>
      </c>
      <c r="X40" s="10">
        <v>86</v>
      </c>
      <c r="Y40" s="10">
        <v>69</v>
      </c>
      <c r="Z40" s="10">
        <v>87</v>
      </c>
      <c r="AA40" s="22">
        <f t="shared" si="13"/>
        <v>36</v>
      </c>
      <c r="AB40" s="22" t="str">
        <f t="shared" si="0"/>
        <v>C</v>
      </c>
      <c r="AC40" s="22">
        <f t="shared" si="14"/>
        <v>41</v>
      </c>
      <c r="AD40" s="22" t="str">
        <f t="shared" si="1"/>
        <v>B</v>
      </c>
      <c r="AE40" s="22">
        <f t="shared" si="15"/>
        <v>48</v>
      </c>
      <c r="AF40" s="22" t="str">
        <f t="shared" si="2"/>
        <v>B</v>
      </c>
      <c r="AG40" s="22">
        <f t="shared" si="16"/>
        <v>46</v>
      </c>
      <c r="AH40" s="22" t="str">
        <f t="shared" si="3"/>
        <v>B</v>
      </c>
      <c r="AI40" s="22">
        <f t="shared" si="17"/>
        <v>34</v>
      </c>
      <c r="AJ40" s="22" t="str">
        <f t="shared" si="4"/>
        <v>C</v>
      </c>
      <c r="AK40" s="22" t="str">
        <f t="shared" si="18"/>
        <v>-</v>
      </c>
      <c r="AL40" s="22" t="str">
        <f t="shared" ref="AL40:AL58" si="26">IF(AK40="-","-",VLOOKUP(AK40/AK$7%,Gr,2))</f>
        <v>-</v>
      </c>
      <c r="AM40" s="22">
        <f t="shared" si="19"/>
        <v>59</v>
      </c>
      <c r="AN40" s="22" t="str">
        <f t="shared" si="6"/>
        <v>B+</v>
      </c>
      <c r="AO40" s="22">
        <f t="shared" si="20"/>
        <v>77</v>
      </c>
      <c r="AP40" s="22" t="str">
        <f t="shared" si="7"/>
        <v>A</v>
      </c>
      <c r="AQ40" s="22">
        <f t="shared" si="21"/>
        <v>86</v>
      </c>
      <c r="AR40" s="22" t="str">
        <f t="shared" si="8"/>
        <v>A</v>
      </c>
      <c r="AS40" s="22">
        <f t="shared" si="22"/>
        <v>69</v>
      </c>
      <c r="AT40" s="22" t="str">
        <f t="shared" si="9"/>
        <v>B+</v>
      </c>
      <c r="AU40" s="22">
        <f t="shared" si="23"/>
        <v>87</v>
      </c>
      <c r="AV40" s="22" t="str">
        <f t="shared" si="10"/>
        <v>A</v>
      </c>
      <c r="AW40" s="22">
        <f t="shared" si="24"/>
        <v>583</v>
      </c>
      <c r="AX40" s="22" t="str">
        <f t="shared" si="11"/>
        <v>B+</v>
      </c>
      <c r="AY40" s="10">
        <v>175</v>
      </c>
      <c r="AZ40" s="22">
        <f t="shared" si="12"/>
        <v>80</v>
      </c>
      <c r="BA40" s="33" t="str">
        <f t="shared" si="25"/>
        <v>Passed</v>
      </c>
    </row>
    <row r="41" spans="1:53" s="15" customFormat="1" ht="16.5" customHeight="1" x14ac:dyDescent="0.25">
      <c r="A41" s="10">
        <v>34</v>
      </c>
      <c r="B41" s="10">
        <v>1061</v>
      </c>
      <c r="C41" s="11" t="s">
        <v>217</v>
      </c>
      <c r="D41" s="12" t="s">
        <v>22</v>
      </c>
      <c r="E41" s="12" t="s">
        <v>39</v>
      </c>
      <c r="F41" s="13">
        <v>41074</v>
      </c>
      <c r="G41" s="13">
        <v>37274</v>
      </c>
      <c r="H41" s="14" t="s">
        <v>160</v>
      </c>
      <c r="I41" s="10">
        <v>42</v>
      </c>
      <c r="J41" s="10">
        <v>46</v>
      </c>
      <c r="K41" s="10">
        <v>39</v>
      </c>
      <c r="L41" s="10">
        <v>38</v>
      </c>
      <c r="M41" s="10">
        <v>42</v>
      </c>
      <c r="N41" s="10"/>
      <c r="O41" s="10">
        <v>38</v>
      </c>
      <c r="P41" s="10">
        <v>44</v>
      </c>
      <c r="Q41" s="10">
        <v>27</v>
      </c>
      <c r="R41" s="10">
        <v>44</v>
      </c>
      <c r="S41" s="10">
        <v>24</v>
      </c>
      <c r="T41" s="10">
        <v>26</v>
      </c>
      <c r="U41" s="10"/>
      <c r="V41" s="10">
        <v>37</v>
      </c>
      <c r="W41" s="10">
        <v>83</v>
      </c>
      <c r="X41" s="10">
        <v>92</v>
      </c>
      <c r="Y41" s="10">
        <v>74</v>
      </c>
      <c r="Z41" s="10">
        <v>91</v>
      </c>
      <c r="AA41" s="22">
        <f t="shared" si="13"/>
        <v>86</v>
      </c>
      <c r="AB41" s="22" t="str">
        <f t="shared" si="0"/>
        <v>A</v>
      </c>
      <c r="AC41" s="22">
        <f t="shared" si="14"/>
        <v>73</v>
      </c>
      <c r="AD41" s="22" t="str">
        <f t="shared" si="1"/>
        <v>A</v>
      </c>
      <c r="AE41" s="22">
        <f t="shared" si="15"/>
        <v>83</v>
      </c>
      <c r="AF41" s="22" t="str">
        <f t="shared" si="2"/>
        <v>A</v>
      </c>
      <c r="AG41" s="22">
        <f t="shared" si="16"/>
        <v>62</v>
      </c>
      <c r="AH41" s="22" t="str">
        <f t="shared" si="3"/>
        <v>B+</v>
      </c>
      <c r="AI41" s="22">
        <f t="shared" si="17"/>
        <v>68</v>
      </c>
      <c r="AJ41" s="22" t="str">
        <f t="shared" si="4"/>
        <v>B+</v>
      </c>
      <c r="AK41" s="22" t="str">
        <f t="shared" si="18"/>
        <v>-</v>
      </c>
      <c r="AL41" s="22" t="str">
        <f t="shared" si="26"/>
        <v>-</v>
      </c>
      <c r="AM41" s="22">
        <f t="shared" si="19"/>
        <v>75</v>
      </c>
      <c r="AN41" s="22" t="str">
        <f t="shared" si="6"/>
        <v>A</v>
      </c>
      <c r="AO41" s="22">
        <f t="shared" si="20"/>
        <v>83</v>
      </c>
      <c r="AP41" s="22" t="str">
        <f t="shared" si="7"/>
        <v>A</v>
      </c>
      <c r="AQ41" s="22">
        <f t="shared" si="21"/>
        <v>92</v>
      </c>
      <c r="AR41" s="22" t="str">
        <f t="shared" si="8"/>
        <v>A+</v>
      </c>
      <c r="AS41" s="22">
        <f t="shared" si="22"/>
        <v>74</v>
      </c>
      <c r="AT41" s="22" t="str">
        <f t="shared" si="9"/>
        <v>A</v>
      </c>
      <c r="AU41" s="22">
        <f t="shared" si="23"/>
        <v>91</v>
      </c>
      <c r="AV41" s="22" t="str">
        <f t="shared" si="10"/>
        <v>A+</v>
      </c>
      <c r="AW41" s="22">
        <f t="shared" si="24"/>
        <v>787</v>
      </c>
      <c r="AX41" s="22" t="str">
        <f t="shared" si="11"/>
        <v>A</v>
      </c>
      <c r="AY41" s="10">
        <v>196</v>
      </c>
      <c r="AZ41" s="22">
        <f t="shared" si="12"/>
        <v>90</v>
      </c>
      <c r="BA41" s="33" t="str">
        <f t="shared" si="25"/>
        <v>Passed</v>
      </c>
    </row>
    <row r="42" spans="1:53" s="15" customFormat="1" ht="16.5" customHeight="1" x14ac:dyDescent="0.25">
      <c r="A42" s="10">
        <v>35</v>
      </c>
      <c r="B42" s="10">
        <v>1176</v>
      </c>
      <c r="C42" s="11" t="s">
        <v>218</v>
      </c>
      <c r="D42" s="12" t="s">
        <v>22</v>
      </c>
      <c r="E42" s="12" t="s">
        <v>41</v>
      </c>
      <c r="F42" s="13">
        <v>41488</v>
      </c>
      <c r="G42" s="13">
        <v>37491</v>
      </c>
      <c r="H42" s="14" t="s">
        <v>65</v>
      </c>
      <c r="I42" s="10">
        <v>46</v>
      </c>
      <c r="J42" s="10">
        <v>46</v>
      </c>
      <c r="K42" s="10">
        <v>37</v>
      </c>
      <c r="L42" s="10">
        <v>49</v>
      </c>
      <c r="M42" s="15">
        <v>45</v>
      </c>
      <c r="N42" s="10"/>
      <c r="O42" s="10">
        <v>40</v>
      </c>
      <c r="P42" s="10">
        <v>31</v>
      </c>
      <c r="Q42" s="10">
        <v>23</v>
      </c>
      <c r="R42" s="10">
        <v>32</v>
      </c>
      <c r="S42" s="10">
        <v>21</v>
      </c>
      <c r="T42" s="15">
        <v>27</v>
      </c>
      <c r="U42" s="10"/>
      <c r="V42" s="10">
        <v>45</v>
      </c>
      <c r="W42" s="10">
        <v>83</v>
      </c>
      <c r="X42" s="10">
        <v>92</v>
      </c>
      <c r="Y42" s="10">
        <v>74</v>
      </c>
      <c r="Z42" s="10">
        <v>93</v>
      </c>
      <c r="AA42" s="22">
        <f t="shared" si="13"/>
        <v>77</v>
      </c>
      <c r="AB42" s="22" t="str">
        <f t="shared" si="0"/>
        <v>A</v>
      </c>
      <c r="AC42" s="22">
        <f t="shared" si="14"/>
        <v>69</v>
      </c>
      <c r="AD42" s="22" t="str">
        <f t="shared" si="1"/>
        <v>B+</v>
      </c>
      <c r="AE42" s="22">
        <f t="shared" si="15"/>
        <v>69</v>
      </c>
      <c r="AF42" s="22" t="str">
        <f t="shared" si="2"/>
        <v>B+</v>
      </c>
      <c r="AG42" s="22">
        <f t="shared" si="16"/>
        <v>70</v>
      </c>
      <c r="AH42" s="22" t="str">
        <f t="shared" si="3"/>
        <v>B+</v>
      </c>
      <c r="AI42" s="22">
        <f t="shared" si="17"/>
        <v>72</v>
      </c>
      <c r="AJ42" s="22" t="str">
        <f t="shared" si="4"/>
        <v>A</v>
      </c>
      <c r="AK42" s="22" t="str">
        <f t="shared" si="18"/>
        <v>-</v>
      </c>
      <c r="AL42" s="22" t="str">
        <f t="shared" si="26"/>
        <v>-</v>
      </c>
      <c r="AM42" s="22">
        <f t="shared" si="19"/>
        <v>85</v>
      </c>
      <c r="AN42" s="22" t="str">
        <f t="shared" si="6"/>
        <v>A</v>
      </c>
      <c r="AO42" s="22">
        <f t="shared" si="20"/>
        <v>83</v>
      </c>
      <c r="AP42" s="22" t="str">
        <f t="shared" si="7"/>
        <v>A</v>
      </c>
      <c r="AQ42" s="22">
        <f t="shared" si="21"/>
        <v>92</v>
      </c>
      <c r="AR42" s="22" t="str">
        <f t="shared" si="8"/>
        <v>A+</v>
      </c>
      <c r="AS42" s="22">
        <f t="shared" si="22"/>
        <v>74</v>
      </c>
      <c r="AT42" s="22" t="str">
        <f t="shared" si="9"/>
        <v>A</v>
      </c>
      <c r="AU42" s="22">
        <f t="shared" si="23"/>
        <v>93</v>
      </c>
      <c r="AV42" s="22" t="str">
        <f t="shared" si="10"/>
        <v>A+</v>
      </c>
      <c r="AW42" s="22">
        <f t="shared" si="24"/>
        <v>784</v>
      </c>
      <c r="AX42" s="22" t="str">
        <f t="shared" si="11"/>
        <v>A</v>
      </c>
      <c r="AY42" s="10">
        <v>172</v>
      </c>
      <c r="AZ42" s="22">
        <f t="shared" si="12"/>
        <v>79</v>
      </c>
      <c r="BA42" s="33" t="str">
        <f t="shared" si="25"/>
        <v>Passed</v>
      </c>
    </row>
    <row r="43" spans="1:53" s="15" customFormat="1" ht="16.5" customHeight="1" x14ac:dyDescent="0.25">
      <c r="A43" s="10">
        <v>36</v>
      </c>
      <c r="B43" s="10">
        <v>1107</v>
      </c>
      <c r="C43" s="11" t="s">
        <v>219</v>
      </c>
      <c r="D43" s="12" t="s">
        <v>22</v>
      </c>
      <c r="E43" s="12" t="s">
        <v>42</v>
      </c>
      <c r="F43" s="13">
        <v>41085</v>
      </c>
      <c r="G43" s="13">
        <v>36905</v>
      </c>
      <c r="H43" s="14" t="s">
        <v>54</v>
      </c>
      <c r="I43" s="10">
        <v>39</v>
      </c>
      <c r="J43" s="10">
        <v>48</v>
      </c>
      <c r="K43" s="10">
        <v>49</v>
      </c>
      <c r="L43" s="10">
        <v>48</v>
      </c>
      <c r="M43" s="10">
        <v>50</v>
      </c>
      <c r="N43" s="10"/>
      <c r="O43" s="10">
        <v>49</v>
      </c>
      <c r="P43" s="10">
        <v>50</v>
      </c>
      <c r="Q43" s="10">
        <v>48</v>
      </c>
      <c r="R43" s="10">
        <v>49</v>
      </c>
      <c r="S43" s="10">
        <v>45</v>
      </c>
      <c r="T43" s="10">
        <v>47</v>
      </c>
      <c r="U43" s="10"/>
      <c r="V43" s="10">
        <v>27</v>
      </c>
      <c r="W43" s="10">
        <v>89</v>
      </c>
      <c r="X43" s="10">
        <v>99</v>
      </c>
      <c r="Y43" s="10">
        <v>79</v>
      </c>
      <c r="Z43" s="10">
        <v>98</v>
      </c>
      <c r="AA43" s="22">
        <f t="shared" si="13"/>
        <v>89</v>
      </c>
      <c r="AB43" s="22" t="str">
        <f t="shared" si="0"/>
        <v>A</v>
      </c>
      <c r="AC43" s="22">
        <f t="shared" si="14"/>
        <v>96</v>
      </c>
      <c r="AD43" s="22" t="str">
        <f t="shared" si="1"/>
        <v>A+</v>
      </c>
      <c r="AE43" s="22">
        <f t="shared" si="15"/>
        <v>98</v>
      </c>
      <c r="AF43" s="22" t="str">
        <f t="shared" si="2"/>
        <v>A+</v>
      </c>
      <c r="AG43" s="22">
        <f t="shared" si="16"/>
        <v>93</v>
      </c>
      <c r="AH43" s="22" t="str">
        <f t="shared" si="3"/>
        <v>A+</v>
      </c>
      <c r="AI43" s="22">
        <f t="shared" si="17"/>
        <v>97</v>
      </c>
      <c r="AJ43" s="22" t="str">
        <f t="shared" si="4"/>
        <v>A+</v>
      </c>
      <c r="AK43" s="22" t="str">
        <f t="shared" si="18"/>
        <v>-</v>
      </c>
      <c r="AL43" s="22" t="str">
        <f t="shared" si="26"/>
        <v>-</v>
      </c>
      <c r="AM43" s="22">
        <f t="shared" si="19"/>
        <v>76</v>
      </c>
      <c r="AN43" s="22" t="str">
        <f t="shared" si="6"/>
        <v>A</v>
      </c>
      <c r="AO43" s="22">
        <f t="shared" si="20"/>
        <v>89</v>
      </c>
      <c r="AP43" s="22" t="str">
        <f t="shared" si="7"/>
        <v>A</v>
      </c>
      <c r="AQ43" s="22">
        <f t="shared" si="21"/>
        <v>99</v>
      </c>
      <c r="AR43" s="22" t="str">
        <f t="shared" si="8"/>
        <v>A+</v>
      </c>
      <c r="AS43" s="22">
        <f t="shared" si="22"/>
        <v>79</v>
      </c>
      <c r="AT43" s="22" t="str">
        <f t="shared" si="9"/>
        <v>A</v>
      </c>
      <c r="AU43" s="22">
        <f t="shared" si="23"/>
        <v>98</v>
      </c>
      <c r="AV43" s="22" t="str">
        <f t="shared" si="10"/>
        <v>A+</v>
      </c>
      <c r="AW43" s="22">
        <f t="shared" si="24"/>
        <v>914</v>
      </c>
      <c r="AX43" s="22" t="str">
        <f t="shared" si="11"/>
        <v>A+</v>
      </c>
      <c r="AY43" s="10">
        <v>201</v>
      </c>
      <c r="AZ43" s="22">
        <f t="shared" si="12"/>
        <v>92</v>
      </c>
      <c r="BA43" s="33" t="str">
        <f t="shared" si="25"/>
        <v>Passed</v>
      </c>
    </row>
    <row r="44" spans="1:53" s="15" customFormat="1" ht="16.5" customHeight="1" x14ac:dyDescent="0.25">
      <c r="A44" s="10">
        <v>37</v>
      </c>
      <c r="B44" s="10">
        <v>1090</v>
      </c>
      <c r="C44" s="11" t="s">
        <v>220</v>
      </c>
      <c r="D44" s="12" t="s">
        <v>22</v>
      </c>
      <c r="E44" s="12" t="s">
        <v>39</v>
      </c>
      <c r="F44" s="13">
        <v>41081</v>
      </c>
      <c r="G44" s="13">
        <v>37136</v>
      </c>
      <c r="H44" s="14" t="s">
        <v>177</v>
      </c>
      <c r="I44" s="10">
        <v>28</v>
      </c>
      <c r="J44" s="10">
        <v>44</v>
      </c>
      <c r="K44" s="10">
        <v>36</v>
      </c>
      <c r="L44" s="10">
        <v>37</v>
      </c>
      <c r="M44" s="10">
        <v>44</v>
      </c>
      <c r="N44" s="10"/>
      <c r="O44" s="10">
        <v>37</v>
      </c>
      <c r="P44" s="10">
        <v>46</v>
      </c>
      <c r="Q44" s="10">
        <v>19</v>
      </c>
      <c r="R44" s="10">
        <v>41</v>
      </c>
      <c r="S44" s="10">
        <v>13</v>
      </c>
      <c r="T44" s="10">
        <v>22</v>
      </c>
      <c r="U44" s="10"/>
      <c r="V44" s="10">
        <v>28</v>
      </c>
      <c r="W44" s="10">
        <v>83</v>
      </c>
      <c r="X44" s="10">
        <v>92</v>
      </c>
      <c r="Y44" s="10">
        <v>74</v>
      </c>
      <c r="Z44" s="10">
        <v>93</v>
      </c>
      <c r="AA44" s="22">
        <f t="shared" si="13"/>
        <v>74</v>
      </c>
      <c r="AB44" s="22" t="str">
        <f t="shared" si="0"/>
        <v>A</v>
      </c>
      <c r="AC44" s="22">
        <f t="shared" si="14"/>
        <v>63</v>
      </c>
      <c r="AD44" s="22" t="str">
        <f t="shared" si="1"/>
        <v>B+</v>
      </c>
      <c r="AE44" s="22">
        <f t="shared" si="15"/>
        <v>77</v>
      </c>
      <c r="AF44" s="22" t="str">
        <f t="shared" si="2"/>
        <v>A</v>
      </c>
      <c r="AG44" s="22">
        <f t="shared" si="16"/>
        <v>50</v>
      </c>
      <c r="AH44" s="22" t="str">
        <f t="shared" si="3"/>
        <v>B</v>
      </c>
      <c r="AI44" s="22">
        <f t="shared" si="17"/>
        <v>66</v>
      </c>
      <c r="AJ44" s="22" t="str">
        <f t="shared" si="4"/>
        <v>B+</v>
      </c>
      <c r="AK44" s="22" t="str">
        <f t="shared" si="18"/>
        <v>-</v>
      </c>
      <c r="AL44" s="22" t="str">
        <f t="shared" si="26"/>
        <v>-</v>
      </c>
      <c r="AM44" s="22">
        <f t="shared" si="19"/>
        <v>65</v>
      </c>
      <c r="AN44" s="22" t="str">
        <f t="shared" si="6"/>
        <v>B+</v>
      </c>
      <c r="AO44" s="22">
        <f t="shared" si="20"/>
        <v>83</v>
      </c>
      <c r="AP44" s="22" t="str">
        <f t="shared" si="7"/>
        <v>A</v>
      </c>
      <c r="AQ44" s="22">
        <f t="shared" si="21"/>
        <v>92</v>
      </c>
      <c r="AR44" s="22" t="str">
        <f t="shared" si="8"/>
        <v>A+</v>
      </c>
      <c r="AS44" s="22">
        <f t="shared" si="22"/>
        <v>74</v>
      </c>
      <c r="AT44" s="22" t="str">
        <f t="shared" si="9"/>
        <v>A</v>
      </c>
      <c r="AU44" s="22">
        <f t="shared" si="23"/>
        <v>93</v>
      </c>
      <c r="AV44" s="22" t="str">
        <f t="shared" si="10"/>
        <v>A+</v>
      </c>
      <c r="AW44" s="22">
        <f t="shared" si="24"/>
        <v>737</v>
      </c>
      <c r="AX44" s="22" t="str">
        <f t="shared" si="11"/>
        <v>A</v>
      </c>
      <c r="AY44" s="10">
        <v>196</v>
      </c>
      <c r="AZ44" s="22">
        <f t="shared" si="12"/>
        <v>90</v>
      </c>
      <c r="BA44" s="33" t="str">
        <f t="shared" si="25"/>
        <v>Passed</v>
      </c>
    </row>
    <row r="45" spans="1:53" s="15" customFormat="1" ht="16.5" customHeight="1" x14ac:dyDescent="0.25">
      <c r="A45" s="10">
        <v>38</v>
      </c>
      <c r="B45" s="10">
        <v>1083</v>
      </c>
      <c r="C45" s="11" t="s">
        <v>221</v>
      </c>
      <c r="D45" s="12" t="s">
        <v>22</v>
      </c>
      <c r="E45" s="12" t="s">
        <v>39</v>
      </c>
      <c r="F45" s="13">
        <v>41078</v>
      </c>
      <c r="G45" s="13">
        <v>37490</v>
      </c>
      <c r="H45" s="14" t="s">
        <v>61</v>
      </c>
      <c r="I45" s="10">
        <v>31</v>
      </c>
      <c r="J45" s="10">
        <v>44</v>
      </c>
      <c r="K45" s="10">
        <v>26</v>
      </c>
      <c r="L45" s="10">
        <v>40</v>
      </c>
      <c r="M45" s="10">
        <v>34</v>
      </c>
      <c r="N45" s="10"/>
      <c r="O45" s="10">
        <v>27</v>
      </c>
      <c r="P45" s="10">
        <v>19</v>
      </c>
      <c r="Q45" s="10">
        <v>18</v>
      </c>
      <c r="R45" s="10">
        <v>22</v>
      </c>
      <c r="S45" s="10">
        <v>10</v>
      </c>
      <c r="T45" s="10">
        <v>5</v>
      </c>
      <c r="U45" s="10"/>
      <c r="V45" s="10">
        <v>29</v>
      </c>
      <c r="W45" s="10">
        <v>76</v>
      </c>
      <c r="X45" s="10">
        <v>84</v>
      </c>
      <c r="Y45" s="10">
        <v>67</v>
      </c>
      <c r="Z45" s="10">
        <v>83</v>
      </c>
      <c r="AA45" s="22">
        <f t="shared" si="13"/>
        <v>50</v>
      </c>
      <c r="AB45" s="22" t="str">
        <f t="shared" si="0"/>
        <v>B</v>
      </c>
      <c r="AC45" s="22">
        <f t="shared" si="14"/>
        <v>62</v>
      </c>
      <c r="AD45" s="22" t="str">
        <f t="shared" si="1"/>
        <v>B+</v>
      </c>
      <c r="AE45" s="22">
        <f t="shared" si="15"/>
        <v>48</v>
      </c>
      <c r="AF45" s="22" t="str">
        <f t="shared" si="2"/>
        <v>B</v>
      </c>
      <c r="AG45" s="22">
        <f t="shared" si="16"/>
        <v>50</v>
      </c>
      <c r="AH45" s="22" t="str">
        <f t="shared" si="3"/>
        <v>B</v>
      </c>
      <c r="AI45" s="22">
        <f t="shared" si="17"/>
        <v>39</v>
      </c>
      <c r="AJ45" s="22" t="str">
        <f t="shared" si="4"/>
        <v>C</v>
      </c>
      <c r="AK45" s="22" t="str">
        <f t="shared" si="18"/>
        <v>-</v>
      </c>
      <c r="AL45" s="22" t="str">
        <f t="shared" si="26"/>
        <v>-</v>
      </c>
      <c r="AM45" s="22">
        <f t="shared" si="19"/>
        <v>56</v>
      </c>
      <c r="AN45" s="22" t="str">
        <f t="shared" si="6"/>
        <v>B+</v>
      </c>
      <c r="AO45" s="22">
        <f t="shared" si="20"/>
        <v>76</v>
      </c>
      <c r="AP45" s="22" t="str">
        <f t="shared" si="7"/>
        <v>A</v>
      </c>
      <c r="AQ45" s="22">
        <f t="shared" si="21"/>
        <v>84</v>
      </c>
      <c r="AR45" s="22" t="str">
        <f t="shared" si="8"/>
        <v>A</v>
      </c>
      <c r="AS45" s="22">
        <f t="shared" si="22"/>
        <v>67</v>
      </c>
      <c r="AT45" s="22" t="str">
        <f t="shared" si="9"/>
        <v>B+</v>
      </c>
      <c r="AU45" s="22">
        <f t="shared" si="23"/>
        <v>83</v>
      </c>
      <c r="AV45" s="22" t="str">
        <f t="shared" si="10"/>
        <v>A</v>
      </c>
      <c r="AW45" s="22">
        <f t="shared" si="24"/>
        <v>615</v>
      </c>
      <c r="AX45" s="22" t="str">
        <f t="shared" si="11"/>
        <v>B+</v>
      </c>
      <c r="AY45" s="10">
        <v>191</v>
      </c>
      <c r="AZ45" s="22">
        <f t="shared" si="12"/>
        <v>88</v>
      </c>
      <c r="BA45" s="33" t="str">
        <f t="shared" si="25"/>
        <v>Passed</v>
      </c>
    </row>
    <row r="46" spans="1:53" s="15" customFormat="1" ht="16.5" customHeight="1" x14ac:dyDescent="0.25">
      <c r="A46" s="10">
        <v>39</v>
      </c>
      <c r="B46" s="10">
        <v>1087</v>
      </c>
      <c r="C46" s="11" t="s">
        <v>222</v>
      </c>
      <c r="D46" s="12" t="s">
        <v>22</v>
      </c>
      <c r="E46" s="12" t="s">
        <v>39</v>
      </c>
      <c r="F46" s="13">
        <v>41080</v>
      </c>
      <c r="G46" s="13">
        <v>37452</v>
      </c>
      <c r="H46" s="14" t="s">
        <v>156</v>
      </c>
      <c r="I46" s="10">
        <v>38</v>
      </c>
      <c r="J46" s="10">
        <v>46</v>
      </c>
      <c r="K46" s="10">
        <v>29</v>
      </c>
      <c r="L46" s="10">
        <v>30</v>
      </c>
      <c r="M46" s="10">
        <v>43</v>
      </c>
      <c r="N46" s="10"/>
      <c r="O46" s="10">
        <v>39</v>
      </c>
      <c r="P46" s="10">
        <v>26</v>
      </c>
      <c r="Q46" s="10">
        <v>17</v>
      </c>
      <c r="R46" s="10">
        <v>32</v>
      </c>
      <c r="S46" s="10">
        <v>16</v>
      </c>
      <c r="T46" s="10">
        <v>24</v>
      </c>
      <c r="U46" s="10"/>
      <c r="V46" s="10">
        <v>33</v>
      </c>
      <c r="W46" s="10">
        <v>77</v>
      </c>
      <c r="X46" s="10">
        <v>86</v>
      </c>
      <c r="Y46" s="10">
        <v>69</v>
      </c>
      <c r="Z46" s="10">
        <v>87</v>
      </c>
      <c r="AA46" s="22">
        <f t="shared" si="13"/>
        <v>64</v>
      </c>
      <c r="AB46" s="22" t="str">
        <f t="shared" si="0"/>
        <v>B+</v>
      </c>
      <c r="AC46" s="22">
        <f t="shared" si="14"/>
        <v>63</v>
      </c>
      <c r="AD46" s="22" t="str">
        <f t="shared" si="1"/>
        <v>B+</v>
      </c>
      <c r="AE46" s="22">
        <f t="shared" si="15"/>
        <v>61</v>
      </c>
      <c r="AF46" s="22" t="str">
        <f t="shared" si="2"/>
        <v>B+</v>
      </c>
      <c r="AG46" s="22">
        <f t="shared" si="16"/>
        <v>46</v>
      </c>
      <c r="AH46" s="22" t="str">
        <f t="shared" si="3"/>
        <v>B</v>
      </c>
      <c r="AI46" s="22">
        <f t="shared" si="17"/>
        <v>67</v>
      </c>
      <c r="AJ46" s="22" t="str">
        <f t="shared" si="4"/>
        <v>B+</v>
      </c>
      <c r="AK46" s="22" t="str">
        <f t="shared" si="18"/>
        <v>-</v>
      </c>
      <c r="AL46" s="22" t="str">
        <f t="shared" si="26"/>
        <v>-</v>
      </c>
      <c r="AM46" s="22">
        <f t="shared" si="19"/>
        <v>72</v>
      </c>
      <c r="AN46" s="22" t="str">
        <f t="shared" si="6"/>
        <v>A</v>
      </c>
      <c r="AO46" s="22">
        <f t="shared" si="20"/>
        <v>77</v>
      </c>
      <c r="AP46" s="22" t="str">
        <f t="shared" si="7"/>
        <v>A</v>
      </c>
      <c r="AQ46" s="22">
        <f t="shared" si="21"/>
        <v>86</v>
      </c>
      <c r="AR46" s="22" t="str">
        <f t="shared" si="8"/>
        <v>A</v>
      </c>
      <c r="AS46" s="22">
        <f t="shared" si="22"/>
        <v>69</v>
      </c>
      <c r="AT46" s="22" t="str">
        <f t="shared" si="9"/>
        <v>B+</v>
      </c>
      <c r="AU46" s="22">
        <f t="shared" si="23"/>
        <v>87</v>
      </c>
      <c r="AV46" s="22" t="str">
        <f t="shared" si="10"/>
        <v>A</v>
      </c>
      <c r="AW46" s="22">
        <f t="shared" si="24"/>
        <v>692</v>
      </c>
      <c r="AX46" s="22" t="str">
        <f t="shared" si="11"/>
        <v>B+</v>
      </c>
      <c r="AY46" s="10">
        <v>200</v>
      </c>
      <c r="AZ46" s="22">
        <f t="shared" si="12"/>
        <v>92</v>
      </c>
      <c r="BA46" s="33" t="str">
        <f t="shared" si="25"/>
        <v>Passed</v>
      </c>
    </row>
    <row r="47" spans="1:53" ht="16.5" customHeight="1" x14ac:dyDescent="0.25">
      <c r="A47" s="17">
        <v>40</v>
      </c>
      <c r="B47" s="10">
        <v>1093</v>
      </c>
      <c r="C47" s="11" t="s">
        <v>223</v>
      </c>
      <c r="D47" s="12" t="s">
        <v>22</v>
      </c>
      <c r="E47" s="12" t="s">
        <v>39</v>
      </c>
      <c r="F47" s="13">
        <v>41081</v>
      </c>
      <c r="G47" s="13">
        <v>37410</v>
      </c>
      <c r="H47" s="14" t="s">
        <v>178</v>
      </c>
      <c r="I47" s="10">
        <v>36</v>
      </c>
      <c r="J47" s="10">
        <v>40</v>
      </c>
      <c r="K47" s="10">
        <v>27</v>
      </c>
      <c r="L47" s="10">
        <v>30</v>
      </c>
      <c r="M47" s="10">
        <v>28</v>
      </c>
      <c r="N47" s="10"/>
      <c r="O47" s="10">
        <v>32</v>
      </c>
      <c r="P47" s="10">
        <v>36</v>
      </c>
      <c r="Q47" s="10">
        <v>13</v>
      </c>
      <c r="R47" s="10">
        <v>24</v>
      </c>
      <c r="S47" s="10">
        <v>15</v>
      </c>
      <c r="T47" s="10">
        <v>4</v>
      </c>
      <c r="U47" s="10"/>
      <c r="V47" s="10">
        <v>30</v>
      </c>
      <c r="W47" s="10">
        <v>77</v>
      </c>
      <c r="X47" s="10">
        <v>86</v>
      </c>
      <c r="Y47" s="10">
        <v>69</v>
      </c>
      <c r="Z47" s="10">
        <v>85</v>
      </c>
      <c r="AA47" s="22">
        <f t="shared" si="13"/>
        <v>72</v>
      </c>
      <c r="AB47" s="22" t="str">
        <f t="shared" si="0"/>
        <v>A</v>
      </c>
      <c r="AC47" s="22">
        <f t="shared" si="14"/>
        <v>53</v>
      </c>
      <c r="AD47" s="22" t="str">
        <f t="shared" si="1"/>
        <v>B+</v>
      </c>
      <c r="AE47" s="22">
        <f t="shared" si="15"/>
        <v>51</v>
      </c>
      <c r="AF47" s="22" t="str">
        <f t="shared" si="2"/>
        <v>B+</v>
      </c>
      <c r="AG47" s="22">
        <f t="shared" si="16"/>
        <v>45</v>
      </c>
      <c r="AH47" s="22" t="str">
        <f t="shared" si="3"/>
        <v>B</v>
      </c>
      <c r="AI47" s="22">
        <f t="shared" si="17"/>
        <v>32</v>
      </c>
      <c r="AJ47" s="22" t="str">
        <f t="shared" si="4"/>
        <v>C</v>
      </c>
      <c r="AK47" s="22" t="str">
        <f t="shared" ref="AK47:AK58" si="27">IF($AK$7=0,"-",N47+U47)</f>
        <v>-</v>
      </c>
      <c r="AL47" s="22" t="str">
        <f t="shared" si="26"/>
        <v>-</v>
      </c>
      <c r="AM47" s="22">
        <f t="shared" si="19"/>
        <v>62</v>
      </c>
      <c r="AN47" s="22" t="str">
        <f t="shared" si="6"/>
        <v>B+</v>
      </c>
      <c r="AO47" s="22">
        <f t="shared" si="20"/>
        <v>77</v>
      </c>
      <c r="AP47" s="22" t="str">
        <f t="shared" si="7"/>
        <v>A</v>
      </c>
      <c r="AQ47" s="22">
        <f t="shared" si="21"/>
        <v>86</v>
      </c>
      <c r="AR47" s="22" t="str">
        <f t="shared" si="8"/>
        <v>A</v>
      </c>
      <c r="AS47" s="22">
        <f t="shared" si="22"/>
        <v>69</v>
      </c>
      <c r="AT47" s="22" t="str">
        <f t="shared" si="9"/>
        <v>B+</v>
      </c>
      <c r="AU47" s="22">
        <f t="shared" si="23"/>
        <v>85</v>
      </c>
      <c r="AV47" s="22" t="str">
        <f t="shared" si="10"/>
        <v>A</v>
      </c>
      <c r="AW47" s="22">
        <f t="shared" si="24"/>
        <v>632</v>
      </c>
      <c r="AX47" s="22" t="str">
        <f t="shared" si="11"/>
        <v>B+</v>
      </c>
      <c r="AY47" s="10">
        <v>197</v>
      </c>
      <c r="AZ47" s="22">
        <f t="shared" si="12"/>
        <v>90</v>
      </c>
      <c r="BA47" s="33" t="str">
        <f t="shared" si="25"/>
        <v>Passed</v>
      </c>
    </row>
    <row r="48" spans="1:53" ht="16.5" customHeight="1" x14ac:dyDescent="0.25">
      <c r="A48" s="10">
        <v>41</v>
      </c>
      <c r="B48" s="10">
        <v>1114</v>
      </c>
      <c r="C48" s="11" t="s">
        <v>224</v>
      </c>
      <c r="D48" s="12" t="s">
        <v>22</v>
      </c>
      <c r="E48" s="12" t="s">
        <v>39</v>
      </c>
      <c r="F48" s="13">
        <v>41092</v>
      </c>
      <c r="G48" s="13">
        <v>37467</v>
      </c>
      <c r="H48" s="14" t="s">
        <v>179</v>
      </c>
      <c r="I48" s="10">
        <v>36</v>
      </c>
      <c r="J48" s="10">
        <v>36</v>
      </c>
      <c r="K48" s="10">
        <v>37</v>
      </c>
      <c r="L48" s="10">
        <v>28</v>
      </c>
      <c r="M48" s="10">
        <v>39</v>
      </c>
      <c r="N48" s="10"/>
      <c r="O48" s="10">
        <v>34</v>
      </c>
      <c r="P48" s="10">
        <v>36</v>
      </c>
      <c r="Q48" s="10">
        <v>15</v>
      </c>
      <c r="R48" s="10">
        <v>39</v>
      </c>
      <c r="S48" s="10">
        <v>15</v>
      </c>
      <c r="T48" s="10">
        <v>9</v>
      </c>
      <c r="U48" s="10"/>
      <c r="V48" s="10">
        <v>34</v>
      </c>
      <c r="W48" s="10">
        <v>80</v>
      </c>
      <c r="X48" s="10">
        <v>89</v>
      </c>
      <c r="Y48" s="10">
        <v>71</v>
      </c>
      <c r="Z48" s="10">
        <v>90</v>
      </c>
      <c r="AA48" s="22">
        <f t="shared" si="13"/>
        <v>72</v>
      </c>
      <c r="AB48" s="22" t="str">
        <f t="shared" si="0"/>
        <v>A</v>
      </c>
      <c r="AC48" s="22">
        <f t="shared" si="14"/>
        <v>51</v>
      </c>
      <c r="AD48" s="22" t="str">
        <f t="shared" si="1"/>
        <v>B+</v>
      </c>
      <c r="AE48" s="22">
        <f t="shared" si="15"/>
        <v>76</v>
      </c>
      <c r="AF48" s="22" t="str">
        <f t="shared" si="2"/>
        <v>A</v>
      </c>
      <c r="AG48" s="22">
        <f t="shared" si="16"/>
        <v>43</v>
      </c>
      <c r="AH48" s="22" t="str">
        <f t="shared" si="3"/>
        <v>B</v>
      </c>
      <c r="AI48" s="22">
        <f t="shared" si="17"/>
        <v>48</v>
      </c>
      <c r="AJ48" s="22" t="str">
        <f t="shared" si="4"/>
        <v>B</v>
      </c>
      <c r="AK48" s="22" t="str">
        <f t="shared" si="27"/>
        <v>-</v>
      </c>
      <c r="AL48" s="22" t="str">
        <f t="shared" si="26"/>
        <v>-</v>
      </c>
      <c r="AM48" s="22">
        <f t="shared" si="19"/>
        <v>68</v>
      </c>
      <c r="AN48" s="22" t="str">
        <f t="shared" si="6"/>
        <v>B+</v>
      </c>
      <c r="AO48" s="22">
        <f t="shared" si="20"/>
        <v>80</v>
      </c>
      <c r="AP48" s="22" t="str">
        <f t="shared" si="7"/>
        <v>A</v>
      </c>
      <c r="AQ48" s="22">
        <f t="shared" si="21"/>
        <v>89</v>
      </c>
      <c r="AR48" s="22" t="str">
        <f t="shared" si="8"/>
        <v>A</v>
      </c>
      <c r="AS48" s="22">
        <f t="shared" si="22"/>
        <v>71</v>
      </c>
      <c r="AT48" s="22" t="str">
        <f t="shared" si="9"/>
        <v>A</v>
      </c>
      <c r="AU48" s="22">
        <f t="shared" si="23"/>
        <v>90</v>
      </c>
      <c r="AV48" s="22" t="str">
        <f t="shared" si="10"/>
        <v>A</v>
      </c>
      <c r="AW48" s="22">
        <f t="shared" si="24"/>
        <v>688</v>
      </c>
      <c r="AX48" s="22" t="str">
        <f t="shared" si="11"/>
        <v>B+</v>
      </c>
      <c r="AY48" s="10">
        <v>165</v>
      </c>
      <c r="AZ48" s="22">
        <f t="shared" si="12"/>
        <v>76</v>
      </c>
      <c r="BA48" s="33" t="str">
        <f t="shared" si="25"/>
        <v>Passed</v>
      </c>
    </row>
    <row r="49" spans="1:53" ht="16.5" customHeight="1" x14ac:dyDescent="0.25">
      <c r="A49" s="17">
        <v>42</v>
      </c>
      <c r="B49" s="10">
        <v>1095</v>
      </c>
      <c r="C49" s="16" t="s">
        <v>225</v>
      </c>
      <c r="D49" s="12" t="s">
        <v>22</v>
      </c>
      <c r="E49" s="12" t="s">
        <v>39</v>
      </c>
      <c r="F49" s="13">
        <v>41081</v>
      </c>
      <c r="G49" s="13">
        <v>37422</v>
      </c>
      <c r="H49" s="14" t="s">
        <v>160</v>
      </c>
      <c r="I49" s="10">
        <v>45</v>
      </c>
      <c r="J49" s="10">
        <v>29</v>
      </c>
      <c r="K49" s="10">
        <v>34</v>
      </c>
      <c r="L49" s="10">
        <v>37</v>
      </c>
      <c r="M49" s="10">
        <v>37</v>
      </c>
      <c r="N49" s="10"/>
      <c r="O49" s="10">
        <v>37</v>
      </c>
      <c r="P49" s="10">
        <v>38</v>
      </c>
      <c r="Q49" s="10">
        <v>12</v>
      </c>
      <c r="R49" s="10">
        <v>40</v>
      </c>
      <c r="S49" s="10">
        <v>25</v>
      </c>
      <c r="T49" s="10">
        <v>21</v>
      </c>
      <c r="U49" s="10"/>
      <c r="V49" s="10">
        <v>33</v>
      </c>
      <c r="W49" s="10">
        <v>76</v>
      </c>
      <c r="X49" s="10">
        <v>84</v>
      </c>
      <c r="Y49" s="10">
        <v>67</v>
      </c>
      <c r="Z49" s="10">
        <v>83</v>
      </c>
      <c r="AA49" s="22">
        <f t="shared" si="13"/>
        <v>83</v>
      </c>
      <c r="AB49" s="22" t="str">
        <f t="shared" si="0"/>
        <v>A</v>
      </c>
      <c r="AC49" s="22">
        <f t="shared" si="14"/>
        <v>41</v>
      </c>
      <c r="AD49" s="22" t="str">
        <f t="shared" si="1"/>
        <v>B</v>
      </c>
      <c r="AE49" s="22">
        <f t="shared" si="15"/>
        <v>74</v>
      </c>
      <c r="AF49" s="22" t="str">
        <f t="shared" si="2"/>
        <v>A</v>
      </c>
      <c r="AG49" s="22">
        <f t="shared" si="16"/>
        <v>62</v>
      </c>
      <c r="AH49" s="22" t="str">
        <f t="shared" si="3"/>
        <v>B+</v>
      </c>
      <c r="AI49" s="22">
        <f t="shared" si="17"/>
        <v>58</v>
      </c>
      <c r="AJ49" s="22" t="str">
        <f t="shared" si="4"/>
        <v>B+</v>
      </c>
      <c r="AK49" s="22" t="str">
        <f t="shared" si="27"/>
        <v>-</v>
      </c>
      <c r="AL49" s="22" t="str">
        <f t="shared" si="26"/>
        <v>-</v>
      </c>
      <c r="AM49" s="22">
        <f t="shared" si="19"/>
        <v>70</v>
      </c>
      <c r="AN49" s="22" t="str">
        <f t="shared" si="6"/>
        <v>B+</v>
      </c>
      <c r="AO49" s="22">
        <f t="shared" si="20"/>
        <v>76</v>
      </c>
      <c r="AP49" s="22" t="str">
        <f t="shared" si="7"/>
        <v>A</v>
      </c>
      <c r="AQ49" s="22">
        <f t="shared" si="21"/>
        <v>84</v>
      </c>
      <c r="AR49" s="22" t="str">
        <f t="shared" si="8"/>
        <v>A</v>
      </c>
      <c r="AS49" s="22">
        <f t="shared" si="22"/>
        <v>67</v>
      </c>
      <c r="AT49" s="22" t="str">
        <f t="shared" si="9"/>
        <v>B+</v>
      </c>
      <c r="AU49" s="22">
        <f t="shared" si="23"/>
        <v>83</v>
      </c>
      <c r="AV49" s="22" t="str">
        <f t="shared" si="10"/>
        <v>A</v>
      </c>
      <c r="AW49" s="22">
        <f t="shared" si="24"/>
        <v>698</v>
      </c>
      <c r="AX49" s="22" t="str">
        <f t="shared" si="11"/>
        <v>B+</v>
      </c>
      <c r="AY49" s="10">
        <v>181</v>
      </c>
      <c r="AZ49" s="22">
        <f t="shared" si="12"/>
        <v>83</v>
      </c>
      <c r="BA49" s="33" t="str">
        <f t="shared" si="25"/>
        <v>Passed</v>
      </c>
    </row>
    <row r="50" spans="1:53" ht="16.5" customHeight="1" x14ac:dyDescent="0.25">
      <c r="A50" s="17">
        <v>43</v>
      </c>
      <c r="B50" s="10">
        <v>1073</v>
      </c>
      <c r="C50" s="11" t="s">
        <v>383</v>
      </c>
      <c r="D50" s="12" t="s">
        <v>22</v>
      </c>
      <c r="E50" s="12" t="s">
        <v>41</v>
      </c>
      <c r="F50" s="13">
        <v>41076</v>
      </c>
      <c r="G50" s="13">
        <v>37379</v>
      </c>
      <c r="H50" s="14" t="s">
        <v>180</v>
      </c>
      <c r="I50" s="10">
        <v>39</v>
      </c>
      <c r="J50" s="10">
        <v>48</v>
      </c>
      <c r="K50" s="10">
        <v>49</v>
      </c>
      <c r="L50" s="10">
        <v>45</v>
      </c>
      <c r="M50" s="10">
        <v>50</v>
      </c>
      <c r="N50" s="10"/>
      <c r="O50" s="10">
        <v>37</v>
      </c>
      <c r="P50" s="10">
        <v>33</v>
      </c>
      <c r="Q50" s="10">
        <v>24</v>
      </c>
      <c r="R50" s="10">
        <v>49</v>
      </c>
      <c r="S50" s="10">
        <v>27</v>
      </c>
      <c r="T50" s="10">
        <v>35</v>
      </c>
      <c r="U50" s="10"/>
      <c r="V50" s="10">
        <v>27</v>
      </c>
      <c r="W50" s="10">
        <v>86</v>
      </c>
      <c r="X50" s="10">
        <v>95</v>
      </c>
      <c r="Y50" s="10">
        <v>76</v>
      </c>
      <c r="Z50" s="10">
        <v>94</v>
      </c>
      <c r="AA50" s="22">
        <f t="shared" ref="AA50" si="28">I50+P50</f>
        <v>72</v>
      </c>
      <c r="AB50" s="22" t="str">
        <f t="shared" ref="AB50" si="29">VLOOKUP(AA50/AA$7%,Gr,2)</f>
        <v>A</v>
      </c>
      <c r="AC50" s="22">
        <f t="shared" ref="AC50" si="30">J50+Q50</f>
        <v>72</v>
      </c>
      <c r="AD50" s="22" t="str">
        <f t="shared" ref="AD50" si="31">VLOOKUP(AC50/AC$7%,Gr,2)</f>
        <v>A</v>
      </c>
      <c r="AE50" s="22">
        <f t="shared" ref="AE50" si="32">K50+R50</f>
        <v>98</v>
      </c>
      <c r="AF50" s="22" t="str">
        <f t="shared" ref="AF50" si="33">VLOOKUP(AE50/AE$7%,Gr,2)</f>
        <v>A+</v>
      </c>
      <c r="AG50" s="22">
        <f t="shared" ref="AG50" si="34">L50+S50</f>
        <v>72</v>
      </c>
      <c r="AH50" s="22" t="str">
        <f t="shared" ref="AH50" si="35">VLOOKUP(AG50/AG$7%,Gr,2)</f>
        <v>A</v>
      </c>
      <c r="AI50" s="22">
        <f t="shared" ref="AI50" si="36">M50+T50</f>
        <v>85</v>
      </c>
      <c r="AJ50" s="22" t="str">
        <f t="shared" ref="AJ50" si="37">VLOOKUP(AI50/AI$7%,Gr,2)</f>
        <v>A</v>
      </c>
      <c r="AK50" s="22" t="str">
        <f t="shared" ref="AK50" si="38">IF($AK$7=0,"-",N50+U50)</f>
        <v>-</v>
      </c>
      <c r="AL50" s="22" t="str">
        <f t="shared" ref="AL50" si="39">IF(AK50="-","-",VLOOKUP(AK50/AK$7%,Gr,2))</f>
        <v>-</v>
      </c>
      <c r="AM50" s="22">
        <f t="shared" ref="AM50" si="40">O50+V50</f>
        <v>64</v>
      </c>
      <c r="AN50" s="22" t="str">
        <f t="shared" ref="AN50" si="41">VLOOKUP(AM50/AM$7%,Gr,2)</f>
        <v>B+</v>
      </c>
      <c r="AO50" s="22">
        <f t="shared" ref="AO50" si="42">W50</f>
        <v>86</v>
      </c>
      <c r="AP50" s="22" t="str">
        <f t="shared" ref="AP50" si="43">VLOOKUP(AO50/AO$7%,Gr,2)</f>
        <v>A</v>
      </c>
      <c r="AQ50" s="22">
        <f t="shared" ref="AQ50" si="44">X50</f>
        <v>95</v>
      </c>
      <c r="AR50" s="22" t="str">
        <f t="shared" ref="AR50" si="45">VLOOKUP(AQ50/AQ$7%,Gr,2)</f>
        <v>A+</v>
      </c>
      <c r="AS50" s="22">
        <f t="shared" ref="AS50" si="46">Y50</f>
        <v>76</v>
      </c>
      <c r="AT50" s="22" t="str">
        <f t="shared" ref="AT50" si="47">VLOOKUP(AS50/AS$7%,Gr,2)</f>
        <v>A</v>
      </c>
      <c r="AU50" s="22">
        <f t="shared" ref="AU50" si="48">Z50</f>
        <v>94</v>
      </c>
      <c r="AV50" s="22" t="str">
        <f t="shared" ref="AV50" si="49">VLOOKUP(AU50/AU$7%,Gr,2)</f>
        <v>A+</v>
      </c>
      <c r="AW50" s="22">
        <f t="shared" ref="AW50" si="50">AA50+AC50+AE50+AG50+AI50+AM50+AO50+AQ50+AS50+AU50</f>
        <v>814</v>
      </c>
      <c r="AX50" s="22" t="str">
        <f t="shared" ref="AX50" si="51">VLOOKUP(AW50/AW$7%,Gr,2)</f>
        <v>A</v>
      </c>
      <c r="AY50" s="10">
        <v>211</v>
      </c>
      <c r="AZ50" s="22">
        <f t="shared" ref="AZ50" si="52">ROUND(AY50/NoW%,0)</f>
        <v>97</v>
      </c>
      <c r="BA50" s="33" t="str">
        <f t="shared" ref="BA50" si="53">IF(AX50&lt;&gt;"C","Passed",IF(AZ50&gt;=75,"Promoted","Detained"))</f>
        <v>Passed</v>
      </c>
    </row>
    <row r="51" spans="1:53" ht="16.5" customHeight="1" x14ac:dyDescent="0.25">
      <c r="A51" s="17">
        <v>44</v>
      </c>
      <c r="B51" s="10">
        <v>1088</v>
      </c>
      <c r="C51" s="11" t="s">
        <v>226</v>
      </c>
      <c r="D51" s="12" t="s">
        <v>22</v>
      </c>
      <c r="E51" s="12" t="s">
        <v>42</v>
      </c>
      <c r="F51" s="13">
        <v>41080</v>
      </c>
      <c r="G51" s="13">
        <v>37239</v>
      </c>
      <c r="H51" s="14" t="s">
        <v>65</v>
      </c>
      <c r="I51" s="10">
        <v>30</v>
      </c>
      <c r="J51" s="10">
        <v>46</v>
      </c>
      <c r="K51" s="10">
        <v>47</v>
      </c>
      <c r="L51" s="10">
        <v>48</v>
      </c>
      <c r="M51" s="10">
        <v>49</v>
      </c>
      <c r="N51" s="10"/>
      <c r="O51" s="10">
        <v>37</v>
      </c>
      <c r="P51" s="10">
        <v>47</v>
      </c>
      <c r="Q51" s="10">
        <v>32</v>
      </c>
      <c r="R51" s="10">
        <v>46</v>
      </c>
      <c r="S51" s="10">
        <v>49</v>
      </c>
      <c r="T51" s="10">
        <v>46</v>
      </c>
      <c r="U51" s="10"/>
      <c r="V51" s="10">
        <v>29</v>
      </c>
      <c r="W51" s="10">
        <v>86</v>
      </c>
      <c r="X51" s="10">
        <v>95</v>
      </c>
      <c r="Y51" s="10">
        <v>76</v>
      </c>
      <c r="Z51" s="10">
        <v>94</v>
      </c>
      <c r="AA51" s="22">
        <f t="shared" si="13"/>
        <v>77</v>
      </c>
      <c r="AB51" s="22" t="str">
        <f t="shared" si="0"/>
        <v>A</v>
      </c>
      <c r="AC51" s="22">
        <f t="shared" si="14"/>
        <v>78</v>
      </c>
      <c r="AD51" s="22" t="str">
        <f t="shared" si="1"/>
        <v>A</v>
      </c>
      <c r="AE51" s="22">
        <f t="shared" si="15"/>
        <v>93</v>
      </c>
      <c r="AF51" s="22" t="str">
        <f t="shared" si="2"/>
        <v>A+</v>
      </c>
      <c r="AG51" s="22">
        <f t="shared" si="16"/>
        <v>97</v>
      </c>
      <c r="AH51" s="22" t="str">
        <f t="shared" si="3"/>
        <v>A+</v>
      </c>
      <c r="AI51" s="22">
        <f t="shared" si="17"/>
        <v>95</v>
      </c>
      <c r="AJ51" s="22" t="str">
        <f t="shared" si="4"/>
        <v>A+</v>
      </c>
      <c r="AK51" s="22" t="str">
        <f t="shared" si="27"/>
        <v>-</v>
      </c>
      <c r="AL51" s="22" t="str">
        <f t="shared" si="26"/>
        <v>-</v>
      </c>
      <c r="AM51" s="22">
        <f t="shared" si="19"/>
        <v>66</v>
      </c>
      <c r="AN51" s="22" t="str">
        <f t="shared" si="6"/>
        <v>B+</v>
      </c>
      <c r="AO51" s="22">
        <f t="shared" si="20"/>
        <v>86</v>
      </c>
      <c r="AP51" s="22" t="str">
        <f t="shared" si="7"/>
        <v>A</v>
      </c>
      <c r="AQ51" s="22">
        <f t="shared" si="21"/>
        <v>95</v>
      </c>
      <c r="AR51" s="22" t="str">
        <f t="shared" si="8"/>
        <v>A+</v>
      </c>
      <c r="AS51" s="22">
        <f t="shared" si="22"/>
        <v>76</v>
      </c>
      <c r="AT51" s="22" t="str">
        <f t="shared" si="9"/>
        <v>A</v>
      </c>
      <c r="AU51" s="22">
        <f t="shared" si="23"/>
        <v>94</v>
      </c>
      <c r="AV51" s="22" t="str">
        <f t="shared" si="10"/>
        <v>A+</v>
      </c>
      <c r="AW51" s="22">
        <f t="shared" si="24"/>
        <v>857</v>
      </c>
      <c r="AX51" s="22" t="str">
        <f t="shared" si="11"/>
        <v>A</v>
      </c>
      <c r="AY51" s="10">
        <v>210</v>
      </c>
      <c r="AZ51" s="22">
        <f t="shared" si="12"/>
        <v>96</v>
      </c>
      <c r="BA51" s="33" t="str">
        <f t="shared" si="25"/>
        <v>Passed</v>
      </c>
    </row>
    <row r="52" spans="1:53" ht="16.5" customHeight="1" x14ac:dyDescent="0.25">
      <c r="A52" s="10">
        <v>45</v>
      </c>
      <c r="B52" s="10">
        <v>1123</v>
      </c>
      <c r="C52" s="11" t="s">
        <v>227</v>
      </c>
      <c r="D52" s="12" t="s">
        <v>22</v>
      </c>
      <c r="E52" s="12" t="s">
        <v>39</v>
      </c>
      <c r="F52" s="13">
        <v>41116</v>
      </c>
      <c r="G52" s="13">
        <v>37421</v>
      </c>
      <c r="H52" s="14" t="s">
        <v>181</v>
      </c>
      <c r="I52" s="10">
        <v>43</v>
      </c>
      <c r="J52" s="10">
        <v>24</v>
      </c>
      <c r="K52" s="10">
        <v>22</v>
      </c>
      <c r="L52" s="10">
        <v>34</v>
      </c>
      <c r="M52" s="10">
        <v>36</v>
      </c>
      <c r="N52" s="10"/>
      <c r="O52" s="10">
        <v>37</v>
      </c>
      <c r="P52" s="10">
        <v>20</v>
      </c>
      <c r="Q52" s="10">
        <v>20</v>
      </c>
      <c r="R52" s="10">
        <v>25</v>
      </c>
      <c r="S52" s="10">
        <v>17</v>
      </c>
      <c r="T52" s="10">
        <v>5</v>
      </c>
      <c r="U52" s="10"/>
      <c r="V52" s="10">
        <v>28</v>
      </c>
      <c r="W52" s="10">
        <v>56</v>
      </c>
      <c r="X52" s="10">
        <v>62</v>
      </c>
      <c r="Y52" s="10">
        <v>50</v>
      </c>
      <c r="Z52" s="10">
        <v>63</v>
      </c>
      <c r="AA52" s="22">
        <f t="shared" si="13"/>
        <v>63</v>
      </c>
      <c r="AB52" s="22" t="str">
        <f t="shared" si="0"/>
        <v>B+</v>
      </c>
      <c r="AC52" s="22">
        <f t="shared" si="14"/>
        <v>44</v>
      </c>
      <c r="AD52" s="22" t="str">
        <f t="shared" si="1"/>
        <v>B</v>
      </c>
      <c r="AE52" s="22">
        <f t="shared" si="15"/>
        <v>47</v>
      </c>
      <c r="AF52" s="22" t="str">
        <f t="shared" si="2"/>
        <v>B</v>
      </c>
      <c r="AG52" s="22">
        <f t="shared" si="16"/>
        <v>51</v>
      </c>
      <c r="AH52" s="22" t="str">
        <f t="shared" si="3"/>
        <v>B+</v>
      </c>
      <c r="AI52" s="22">
        <f t="shared" si="17"/>
        <v>41</v>
      </c>
      <c r="AJ52" s="22" t="str">
        <f t="shared" si="4"/>
        <v>B</v>
      </c>
      <c r="AK52" s="22" t="str">
        <f t="shared" si="27"/>
        <v>-</v>
      </c>
      <c r="AL52" s="22" t="str">
        <f t="shared" si="26"/>
        <v>-</v>
      </c>
      <c r="AM52" s="22">
        <f t="shared" si="19"/>
        <v>65</v>
      </c>
      <c r="AN52" s="22" t="str">
        <f t="shared" si="6"/>
        <v>B+</v>
      </c>
      <c r="AO52" s="22">
        <f t="shared" si="20"/>
        <v>56</v>
      </c>
      <c r="AP52" s="22" t="str">
        <f t="shared" si="7"/>
        <v>B+</v>
      </c>
      <c r="AQ52" s="22">
        <f t="shared" si="21"/>
        <v>62</v>
      </c>
      <c r="AR52" s="22" t="str">
        <f t="shared" si="8"/>
        <v>B+</v>
      </c>
      <c r="AS52" s="22">
        <f t="shared" si="22"/>
        <v>50</v>
      </c>
      <c r="AT52" s="22" t="str">
        <f t="shared" si="9"/>
        <v>B</v>
      </c>
      <c r="AU52" s="22">
        <f t="shared" si="23"/>
        <v>63</v>
      </c>
      <c r="AV52" s="22" t="str">
        <f t="shared" si="10"/>
        <v>B+</v>
      </c>
      <c r="AW52" s="22">
        <f t="shared" si="24"/>
        <v>542</v>
      </c>
      <c r="AX52" s="22" t="str">
        <f t="shared" si="11"/>
        <v>B+</v>
      </c>
      <c r="AY52" s="10">
        <v>182</v>
      </c>
      <c r="AZ52" s="22">
        <f t="shared" si="12"/>
        <v>83</v>
      </c>
      <c r="BA52" s="33" t="str">
        <f t="shared" si="25"/>
        <v>Passed</v>
      </c>
    </row>
    <row r="53" spans="1:53" ht="16.5" customHeight="1" x14ac:dyDescent="0.25">
      <c r="A53" s="17">
        <v>46</v>
      </c>
      <c r="B53" s="10">
        <v>1115</v>
      </c>
      <c r="C53" s="11" t="s">
        <v>228</v>
      </c>
      <c r="D53" s="12" t="s">
        <v>22</v>
      </c>
      <c r="E53" s="12" t="s">
        <v>41</v>
      </c>
      <c r="F53" s="13">
        <v>41093</v>
      </c>
      <c r="G53" s="13">
        <v>37086</v>
      </c>
      <c r="H53" s="14" t="s">
        <v>171</v>
      </c>
      <c r="I53" s="10">
        <v>39</v>
      </c>
      <c r="J53" s="10">
        <v>48</v>
      </c>
      <c r="K53" s="10">
        <v>49</v>
      </c>
      <c r="L53" s="10">
        <v>45</v>
      </c>
      <c r="M53" s="10">
        <v>50</v>
      </c>
      <c r="N53" s="10"/>
      <c r="O53" s="10">
        <v>37</v>
      </c>
      <c r="P53" s="10">
        <v>33</v>
      </c>
      <c r="Q53" s="10">
        <v>24</v>
      </c>
      <c r="R53" s="10">
        <v>49</v>
      </c>
      <c r="S53" s="10">
        <v>27</v>
      </c>
      <c r="T53" s="10">
        <v>35</v>
      </c>
      <c r="U53" s="10"/>
      <c r="V53" s="10">
        <v>27</v>
      </c>
      <c r="W53" s="10">
        <v>86</v>
      </c>
      <c r="X53" s="10">
        <v>95</v>
      </c>
      <c r="Y53" s="10">
        <v>76</v>
      </c>
      <c r="Z53" s="10">
        <v>94</v>
      </c>
      <c r="AA53" s="22">
        <f t="shared" si="13"/>
        <v>72</v>
      </c>
      <c r="AB53" s="22" t="str">
        <f t="shared" si="0"/>
        <v>A</v>
      </c>
      <c r="AC53" s="22">
        <f t="shared" si="14"/>
        <v>72</v>
      </c>
      <c r="AD53" s="22" t="str">
        <f t="shared" si="1"/>
        <v>A</v>
      </c>
      <c r="AE53" s="22">
        <f t="shared" si="15"/>
        <v>98</v>
      </c>
      <c r="AF53" s="22" t="str">
        <f t="shared" si="2"/>
        <v>A+</v>
      </c>
      <c r="AG53" s="22">
        <f t="shared" si="16"/>
        <v>72</v>
      </c>
      <c r="AH53" s="22" t="str">
        <f t="shared" si="3"/>
        <v>A</v>
      </c>
      <c r="AI53" s="22">
        <f t="shared" si="17"/>
        <v>85</v>
      </c>
      <c r="AJ53" s="22" t="str">
        <f t="shared" si="4"/>
        <v>A</v>
      </c>
      <c r="AK53" s="22" t="str">
        <f t="shared" si="27"/>
        <v>-</v>
      </c>
      <c r="AL53" s="22" t="str">
        <f t="shared" si="26"/>
        <v>-</v>
      </c>
      <c r="AM53" s="22">
        <f t="shared" si="19"/>
        <v>64</v>
      </c>
      <c r="AN53" s="22" t="str">
        <f t="shared" si="6"/>
        <v>B+</v>
      </c>
      <c r="AO53" s="22">
        <f t="shared" si="20"/>
        <v>86</v>
      </c>
      <c r="AP53" s="22" t="str">
        <f t="shared" si="7"/>
        <v>A</v>
      </c>
      <c r="AQ53" s="22">
        <f t="shared" si="21"/>
        <v>95</v>
      </c>
      <c r="AR53" s="22" t="str">
        <f t="shared" si="8"/>
        <v>A+</v>
      </c>
      <c r="AS53" s="22">
        <f t="shared" si="22"/>
        <v>76</v>
      </c>
      <c r="AT53" s="22" t="str">
        <f t="shared" si="9"/>
        <v>A</v>
      </c>
      <c r="AU53" s="22">
        <f t="shared" si="23"/>
        <v>94</v>
      </c>
      <c r="AV53" s="22" t="str">
        <f t="shared" si="10"/>
        <v>A+</v>
      </c>
      <c r="AW53" s="22">
        <f t="shared" si="24"/>
        <v>814</v>
      </c>
      <c r="AX53" s="22" t="str">
        <f t="shared" si="11"/>
        <v>A</v>
      </c>
      <c r="AY53" s="10">
        <v>208</v>
      </c>
      <c r="AZ53" s="22">
        <f t="shared" si="12"/>
        <v>95</v>
      </c>
      <c r="BA53" s="33" t="str">
        <f t="shared" si="25"/>
        <v>Passed</v>
      </c>
    </row>
    <row r="54" spans="1:53" ht="16.5" customHeight="1" x14ac:dyDescent="0.25">
      <c r="A54" s="10">
        <v>47</v>
      </c>
      <c r="B54" s="10">
        <v>1078</v>
      </c>
      <c r="C54" s="11" t="s">
        <v>229</v>
      </c>
      <c r="D54" s="12" t="s">
        <v>22</v>
      </c>
      <c r="E54" s="12" t="s">
        <v>42</v>
      </c>
      <c r="F54" s="13">
        <v>41076</v>
      </c>
      <c r="G54" s="13">
        <v>37053</v>
      </c>
      <c r="H54" s="14" t="s">
        <v>65</v>
      </c>
      <c r="I54" s="10">
        <v>28</v>
      </c>
      <c r="J54" s="10">
        <v>46</v>
      </c>
      <c r="K54" s="10">
        <v>39</v>
      </c>
      <c r="L54" s="10">
        <v>29</v>
      </c>
      <c r="M54" s="10">
        <v>36</v>
      </c>
      <c r="N54" s="10"/>
      <c r="O54" s="10">
        <v>37</v>
      </c>
      <c r="P54" s="10">
        <v>38</v>
      </c>
      <c r="Q54" s="10">
        <v>21</v>
      </c>
      <c r="R54" s="10">
        <v>48</v>
      </c>
      <c r="S54" s="10">
        <v>23</v>
      </c>
      <c r="T54" s="10">
        <v>23</v>
      </c>
      <c r="U54" s="10"/>
      <c r="V54" s="10">
        <v>26</v>
      </c>
      <c r="W54" s="10">
        <v>85</v>
      </c>
      <c r="X54" s="10">
        <v>94</v>
      </c>
      <c r="Y54" s="10">
        <v>75</v>
      </c>
      <c r="Z54" s="10">
        <v>95</v>
      </c>
      <c r="AA54" s="22">
        <f t="shared" si="13"/>
        <v>66</v>
      </c>
      <c r="AB54" s="22" t="str">
        <f t="shared" si="0"/>
        <v>B+</v>
      </c>
      <c r="AC54" s="22">
        <f t="shared" si="14"/>
        <v>67</v>
      </c>
      <c r="AD54" s="22" t="str">
        <f t="shared" si="1"/>
        <v>B+</v>
      </c>
      <c r="AE54" s="22">
        <f t="shared" si="15"/>
        <v>87</v>
      </c>
      <c r="AF54" s="22" t="str">
        <f t="shared" si="2"/>
        <v>A</v>
      </c>
      <c r="AG54" s="22">
        <f t="shared" si="16"/>
        <v>52</v>
      </c>
      <c r="AH54" s="22" t="str">
        <f t="shared" si="3"/>
        <v>B+</v>
      </c>
      <c r="AI54" s="22">
        <f t="shared" si="17"/>
        <v>59</v>
      </c>
      <c r="AJ54" s="22" t="str">
        <f t="shared" si="4"/>
        <v>B+</v>
      </c>
      <c r="AK54" s="22" t="str">
        <f t="shared" si="27"/>
        <v>-</v>
      </c>
      <c r="AL54" s="22" t="str">
        <f t="shared" si="26"/>
        <v>-</v>
      </c>
      <c r="AM54" s="22">
        <f t="shared" si="19"/>
        <v>63</v>
      </c>
      <c r="AN54" s="22" t="str">
        <f t="shared" si="6"/>
        <v>B+</v>
      </c>
      <c r="AO54" s="22">
        <f t="shared" si="20"/>
        <v>85</v>
      </c>
      <c r="AP54" s="22" t="str">
        <f t="shared" si="7"/>
        <v>A</v>
      </c>
      <c r="AQ54" s="22">
        <f t="shared" si="21"/>
        <v>94</v>
      </c>
      <c r="AR54" s="22" t="str">
        <f t="shared" si="8"/>
        <v>A+</v>
      </c>
      <c r="AS54" s="22">
        <f t="shared" si="22"/>
        <v>75</v>
      </c>
      <c r="AT54" s="22" t="str">
        <f t="shared" si="9"/>
        <v>A</v>
      </c>
      <c r="AU54" s="22">
        <f t="shared" si="23"/>
        <v>95</v>
      </c>
      <c r="AV54" s="22" t="str">
        <f t="shared" si="10"/>
        <v>A+</v>
      </c>
      <c r="AW54" s="22">
        <f t="shared" si="24"/>
        <v>743</v>
      </c>
      <c r="AX54" s="22" t="str">
        <f t="shared" si="11"/>
        <v>A</v>
      </c>
      <c r="AY54" s="10">
        <v>190</v>
      </c>
      <c r="AZ54" s="22">
        <f t="shared" si="12"/>
        <v>87</v>
      </c>
      <c r="BA54" s="33" t="str">
        <f t="shared" si="25"/>
        <v>Passed</v>
      </c>
    </row>
    <row r="55" spans="1:53" ht="16.5" customHeight="1" x14ac:dyDescent="0.25">
      <c r="A55" s="17">
        <v>48</v>
      </c>
      <c r="B55" s="10">
        <v>1077</v>
      </c>
      <c r="C55" s="11" t="s">
        <v>230</v>
      </c>
      <c r="D55" s="12" t="s">
        <v>22</v>
      </c>
      <c r="E55" s="12" t="s">
        <v>41</v>
      </c>
      <c r="F55" s="13">
        <v>41076</v>
      </c>
      <c r="G55" s="13">
        <v>37223</v>
      </c>
      <c r="H55" s="14" t="s">
        <v>67</v>
      </c>
      <c r="I55" s="10">
        <v>33</v>
      </c>
      <c r="J55" s="10">
        <v>25</v>
      </c>
      <c r="K55" s="10">
        <v>29</v>
      </c>
      <c r="L55" s="10">
        <v>19</v>
      </c>
      <c r="M55" s="10">
        <v>28</v>
      </c>
      <c r="N55" s="10"/>
      <c r="O55" s="10">
        <v>21</v>
      </c>
      <c r="P55" s="10">
        <v>17</v>
      </c>
      <c r="Q55" s="10">
        <v>13</v>
      </c>
      <c r="R55" s="10">
        <v>22</v>
      </c>
      <c r="S55" s="10">
        <v>4</v>
      </c>
      <c r="T55" s="10">
        <v>2</v>
      </c>
      <c r="U55" s="10"/>
      <c r="V55" s="10">
        <v>29</v>
      </c>
      <c r="W55" s="10">
        <v>59</v>
      </c>
      <c r="X55" s="10">
        <v>65</v>
      </c>
      <c r="Y55" s="10">
        <v>52</v>
      </c>
      <c r="Z55" s="10">
        <v>64</v>
      </c>
      <c r="AA55" s="22">
        <f t="shared" si="13"/>
        <v>50</v>
      </c>
      <c r="AB55" s="22" t="str">
        <f t="shared" si="0"/>
        <v>B</v>
      </c>
      <c r="AC55" s="22">
        <f t="shared" si="14"/>
        <v>38</v>
      </c>
      <c r="AD55" s="22" t="str">
        <f t="shared" si="1"/>
        <v>C</v>
      </c>
      <c r="AE55" s="22">
        <f t="shared" si="15"/>
        <v>51</v>
      </c>
      <c r="AF55" s="22" t="str">
        <f t="shared" si="2"/>
        <v>B+</v>
      </c>
      <c r="AG55" s="22">
        <f t="shared" si="16"/>
        <v>23</v>
      </c>
      <c r="AH55" s="22" t="str">
        <f t="shared" si="3"/>
        <v>C</v>
      </c>
      <c r="AI55" s="22">
        <f t="shared" si="17"/>
        <v>30</v>
      </c>
      <c r="AJ55" s="22" t="str">
        <f t="shared" si="4"/>
        <v>C</v>
      </c>
      <c r="AK55" s="22" t="str">
        <f t="shared" si="27"/>
        <v>-</v>
      </c>
      <c r="AL55" s="22" t="str">
        <f t="shared" si="26"/>
        <v>-</v>
      </c>
      <c r="AM55" s="22">
        <f t="shared" si="19"/>
        <v>50</v>
      </c>
      <c r="AN55" s="22" t="str">
        <f t="shared" si="6"/>
        <v>B</v>
      </c>
      <c r="AO55" s="22">
        <f t="shared" si="20"/>
        <v>59</v>
      </c>
      <c r="AP55" s="22" t="str">
        <f t="shared" si="7"/>
        <v>B+</v>
      </c>
      <c r="AQ55" s="22">
        <f t="shared" si="21"/>
        <v>65</v>
      </c>
      <c r="AR55" s="22" t="str">
        <f t="shared" si="8"/>
        <v>B+</v>
      </c>
      <c r="AS55" s="22">
        <f t="shared" si="22"/>
        <v>52</v>
      </c>
      <c r="AT55" s="22" t="str">
        <f t="shared" si="9"/>
        <v>B+</v>
      </c>
      <c r="AU55" s="22">
        <f t="shared" si="23"/>
        <v>64</v>
      </c>
      <c r="AV55" s="22" t="str">
        <f t="shared" si="10"/>
        <v>B+</v>
      </c>
      <c r="AW55" s="22">
        <f t="shared" si="24"/>
        <v>482</v>
      </c>
      <c r="AX55" s="22" t="str">
        <f t="shared" si="11"/>
        <v>B</v>
      </c>
      <c r="AY55" s="10">
        <v>174</v>
      </c>
      <c r="AZ55" s="22">
        <f t="shared" si="12"/>
        <v>80</v>
      </c>
      <c r="BA55" s="33" t="str">
        <f t="shared" si="25"/>
        <v>Passed</v>
      </c>
    </row>
    <row r="56" spans="1:53" ht="16.5" customHeight="1" x14ac:dyDescent="0.25">
      <c r="A56" s="10">
        <v>49</v>
      </c>
      <c r="B56" s="10">
        <v>1105</v>
      </c>
      <c r="C56" s="11" t="s">
        <v>231</v>
      </c>
      <c r="D56" s="12" t="s">
        <v>22</v>
      </c>
      <c r="E56" s="12" t="s">
        <v>41</v>
      </c>
      <c r="F56" s="13">
        <v>41083</v>
      </c>
      <c r="G56" s="13">
        <v>37214</v>
      </c>
      <c r="H56" s="14" t="s">
        <v>145</v>
      </c>
      <c r="I56" s="10">
        <v>13</v>
      </c>
      <c r="J56" s="10">
        <v>46</v>
      </c>
      <c r="K56" s="10">
        <v>40</v>
      </c>
      <c r="L56" s="10">
        <v>35</v>
      </c>
      <c r="M56" s="10">
        <v>44</v>
      </c>
      <c r="N56" s="10"/>
      <c r="O56" s="10">
        <v>41</v>
      </c>
      <c r="P56" s="10">
        <v>37</v>
      </c>
      <c r="Q56" s="10">
        <v>26</v>
      </c>
      <c r="R56" s="10">
        <v>47</v>
      </c>
      <c r="S56" s="10">
        <v>24</v>
      </c>
      <c r="T56" s="10">
        <v>45</v>
      </c>
      <c r="U56" s="10"/>
      <c r="V56" s="10">
        <v>27</v>
      </c>
      <c r="W56" s="10">
        <v>82</v>
      </c>
      <c r="X56" s="10">
        <v>91</v>
      </c>
      <c r="Y56" s="10">
        <v>73</v>
      </c>
      <c r="Z56" s="10">
        <v>92</v>
      </c>
      <c r="AA56" s="22">
        <f t="shared" si="13"/>
        <v>50</v>
      </c>
      <c r="AB56" s="22" t="str">
        <f t="shared" si="0"/>
        <v>B</v>
      </c>
      <c r="AC56" s="22">
        <f t="shared" si="14"/>
        <v>72</v>
      </c>
      <c r="AD56" s="22" t="str">
        <f t="shared" si="1"/>
        <v>A</v>
      </c>
      <c r="AE56" s="22">
        <f t="shared" si="15"/>
        <v>87</v>
      </c>
      <c r="AF56" s="22" t="str">
        <f t="shared" si="2"/>
        <v>A</v>
      </c>
      <c r="AG56" s="22">
        <f t="shared" si="16"/>
        <v>59</v>
      </c>
      <c r="AH56" s="22" t="str">
        <f t="shared" si="3"/>
        <v>B+</v>
      </c>
      <c r="AI56" s="22">
        <f t="shared" si="17"/>
        <v>89</v>
      </c>
      <c r="AJ56" s="22" t="str">
        <f t="shared" si="4"/>
        <v>A</v>
      </c>
      <c r="AK56" s="22" t="str">
        <f t="shared" si="27"/>
        <v>-</v>
      </c>
      <c r="AL56" s="22" t="str">
        <f t="shared" si="26"/>
        <v>-</v>
      </c>
      <c r="AM56" s="22">
        <f t="shared" si="19"/>
        <v>68</v>
      </c>
      <c r="AN56" s="22" t="str">
        <f t="shared" si="6"/>
        <v>B+</v>
      </c>
      <c r="AO56" s="22">
        <f t="shared" si="20"/>
        <v>82</v>
      </c>
      <c r="AP56" s="22" t="str">
        <f t="shared" si="7"/>
        <v>A</v>
      </c>
      <c r="AQ56" s="22">
        <f t="shared" si="21"/>
        <v>91</v>
      </c>
      <c r="AR56" s="22" t="str">
        <f t="shared" si="8"/>
        <v>A+</v>
      </c>
      <c r="AS56" s="22">
        <f t="shared" si="22"/>
        <v>73</v>
      </c>
      <c r="AT56" s="22" t="str">
        <f t="shared" si="9"/>
        <v>A</v>
      </c>
      <c r="AU56" s="22">
        <f t="shared" si="23"/>
        <v>92</v>
      </c>
      <c r="AV56" s="22" t="str">
        <f t="shared" si="10"/>
        <v>A+</v>
      </c>
      <c r="AW56" s="22">
        <f t="shared" si="24"/>
        <v>763</v>
      </c>
      <c r="AX56" s="22" t="str">
        <f t="shared" si="11"/>
        <v>A</v>
      </c>
      <c r="AY56" s="10">
        <v>211</v>
      </c>
      <c r="AZ56" s="22">
        <f t="shared" si="12"/>
        <v>97</v>
      </c>
      <c r="BA56" s="33" t="str">
        <f t="shared" si="25"/>
        <v>Passed</v>
      </c>
    </row>
    <row r="57" spans="1:53" ht="16.5" customHeight="1" x14ac:dyDescent="0.25">
      <c r="A57" s="17">
        <v>50</v>
      </c>
      <c r="B57" s="10">
        <v>1066</v>
      </c>
      <c r="C57" s="11" t="s">
        <v>232</v>
      </c>
      <c r="D57" s="12" t="s">
        <v>22</v>
      </c>
      <c r="E57" s="12" t="s">
        <v>41</v>
      </c>
      <c r="F57" s="13">
        <v>41074</v>
      </c>
      <c r="G57" s="13">
        <v>37386</v>
      </c>
      <c r="H57" s="14" t="s">
        <v>182</v>
      </c>
      <c r="I57" s="10">
        <v>46</v>
      </c>
      <c r="J57" s="10">
        <v>23</v>
      </c>
      <c r="K57" s="10">
        <v>28</v>
      </c>
      <c r="L57" s="10">
        <v>18</v>
      </c>
      <c r="M57" s="10">
        <v>23</v>
      </c>
      <c r="N57" s="10"/>
      <c r="O57" s="10">
        <v>35</v>
      </c>
      <c r="P57" s="10">
        <v>16</v>
      </c>
      <c r="Q57" s="10">
        <v>8</v>
      </c>
      <c r="R57" s="10">
        <v>37</v>
      </c>
      <c r="S57" s="10">
        <v>6</v>
      </c>
      <c r="T57" s="10">
        <v>5</v>
      </c>
      <c r="U57" s="10"/>
      <c r="V57" s="10">
        <v>29</v>
      </c>
      <c r="W57" s="10">
        <v>68</v>
      </c>
      <c r="X57" s="10">
        <v>76</v>
      </c>
      <c r="Y57" s="10">
        <v>61</v>
      </c>
      <c r="Z57" s="10">
        <v>75</v>
      </c>
      <c r="AA57" s="22">
        <f t="shared" si="13"/>
        <v>62</v>
      </c>
      <c r="AB57" s="22" t="str">
        <f t="shared" si="0"/>
        <v>B+</v>
      </c>
      <c r="AC57" s="22">
        <f t="shared" si="14"/>
        <v>31</v>
      </c>
      <c r="AD57" s="22" t="str">
        <f t="shared" si="1"/>
        <v>C</v>
      </c>
      <c r="AE57" s="22">
        <f t="shared" si="15"/>
        <v>65</v>
      </c>
      <c r="AF57" s="22" t="str">
        <f t="shared" si="2"/>
        <v>B+</v>
      </c>
      <c r="AG57" s="22">
        <f t="shared" si="16"/>
        <v>24</v>
      </c>
      <c r="AH57" s="22" t="str">
        <f t="shared" si="3"/>
        <v>C</v>
      </c>
      <c r="AI57" s="22">
        <f t="shared" si="17"/>
        <v>28</v>
      </c>
      <c r="AJ57" s="22" t="str">
        <f t="shared" si="4"/>
        <v>C</v>
      </c>
      <c r="AK57" s="22" t="str">
        <f t="shared" si="27"/>
        <v>-</v>
      </c>
      <c r="AL57" s="22" t="str">
        <f t="shared" si="26"/>
        <v>-</v>
      </c>
      <c r="AM57" s="22">
        <f t="shared" si="19"/>
        <v>64</v>
      </c>
      <c r="AN57" s="22" t="str">
        <f t="shared" si="6"/>
        <v>B+</v>
      </c>
      <c r="AO57" s="22">
        <f t="shared" si="20"/>
        <v>68</v>
      </c>
      <c r="AP57" s="22" t="str">
        <f t="shared" si="7"/>
        <v>B+</v>
      </c>
      <c r="AQ57" s="22">
        <f t="shared" si="21"/>
        <v>76</v>
      </c>
      <c r="AR57" s="22" t="str">
        <f t="shared" si="8"/>
        <v>A</v>
      </c>
      <c r="AS57" s="22">
        <f t="shared" si="22"/>
        <v>61</v>
      </c>
      <c r="AT57" s="22" t="str">
        <f t="shared" si="9"/>
        <v>B+</v>
      </c>
      <c r="AU57" s="22">
        <f t="shared" si="23"/>
        <v>75</v>
      </c>
      <c r="AV57" s="22" t="str">
        <f t="shared" si="10"/>
        <v>A</v>
      </c>
      <c r="AW57" s="22">
        <f t="shared" si="24"/>
        <v>554</v>
      </c>
      <c r="AX57" s="22" t="str">
        <f t="shared" si="11"/>
        <v>B+</v>
      </c>
      <c r="AY57" s="10">
        <v>191</v>
      </c>
      <c r="AZ57" s="22">
        <f t="shared" si="12"/>
        <v>88</v>
      </c>
      <c r="BA57" s="33" t="str">
        <f t="shared" si="25"/>
        <v>Passed</v>
      </c>
    </row>
    <row r="58" spans="1:53" ht="16.5" customHeight="1" x14ac:dyDescent="0.25">
      <c r="A58" s="10">
        <v>51</v>
      </c>
      <c r="B58" s="10">
        <v>1100</v>
      </c>
      <c r="C58" s="11" t="s">
        <v>233</v>
      </c>
      <c r="D58" s="12" t="s">
        <v>22</v>
      </c>
      <c r="E58" s="12" t="s">
        <v>39</v>
      </c>
      <c r="F58" s="13">
        <v>41081</v>
      </c>
      <c r="G58" s="13">
        <v>37412</v>
      </c>
      <c r="H58" s="14" t="s">
        <v>183</v>
      </c>
      <c r="I58" s="10">
        <v>41</v>
      </c>
      <c r="J58" s="10">
        <v>46</v>
      </c>
      <c r="K58" s="10">
        <v>40</v>
      </c>
      <c r="L58" s="10">
        <v>41</v>
      </c>
      <c r="M58" s="10">
        <v>42</v>
      </c>
      <c r="N58" s="10"/>
      <c r="O58" s="10">
        <v>38</v>
      </c>
      <c r="P58" s="10">
        <v>43</v>
      </c>
      <c r="Q58" s="10">
        <v>26</v>
      </c>
      <c r="R58" s="10">
        <v>44</v>
      </c>
      <c r="S58" s="10">
        <v>20</v>
      </c>
      <c r="T58" s="10">
        <v>26</v>
      </c>
      <c r="U58" s="10"/>
      <c r="V58" s="10">
        <v>24</v>
      </c>
      <c r="W58" s="10">
        <v>82</v>
      </c>
      <c r="X58" s="10">
        <v>91</v>
      </c>
      <c r="Y58" s="10">
        <v>73</v>
      </c>
      <c r="Z58" s="10">
        <v>92</v>
      </c>
      <c r="AA58" s="22">
        <f t="shared" ref="AA58" si="54">I58+P58</f>
        <v>84</v>
      </c>
      <c r="AB58" s="22" t="str">
        <f t="shared" ref="AB58" si="55">VLOOKUP(AA58/AA$7%,Gr,2)</f>
        <v>A</v>
      </c>
      <c r="AC58" s="22">
        <f t="shared" ref="AC58" si="56">J58+Q58</f>
        <v>72</v>
      </c>
      <c r="AD58" s="22" t="str">
        <f t="shared" ref="AD58" si="57">VLOOKUP(AC58/AC$7%,Gr,2)</f>
        <v>A</v>
      </c>
      <c r="AE58" s="22">
        <f t="shared" ref="AE58" si="58">K58+R58</f>
        <v>84</v>
      </c>
      <c r="AF58" s="22" t="str">
        <f t="shared" ref="AF58" si="59">VLOOKUP(AE58/AE$7%,Gr,2)</f>
        <v>A</v>
      </c>
      <c r="AG58" s="22">
        <f t="shared" ref="AG58" si="60">L58+S58</f>
        <v>61</v>
      </c>
      <c r="AH58" s="22" t="str">
        <f t="shared" ref="AH58" si="61">VLOOKUP(AG58/AG$7%,Gr,2)</f>
        <v>B+</v>
      </c>
      <c r="AI58" s="22">
        <f t="shared" ref="AI58" si="62">M58+T58</f>
        <v>68</v>
      </c>
      <c r="AJ58" s="22" t="str">
        <f t="shared" ref="AJ58" si="63">VLOOKUP(AI58/AI$7%,Gr,2)</f>
        <v>B+</v>
      </c>
      <c r="AK58" s="22" t="str">
        <f t="shared" si="27"/>
        <v>-</v>
      </c>
      <c r="AL58" s="22" t="str">
        <f t="shared" si="26"/>
        <v>-</v>
      </c>
      <c r="AM58" s="22">
        <f t="shared" ref="AM58" si="64">O58+V58</f>
        <v>62</v>
      </c>
      <c r="AN58" s="22" t="str">
        <f t="shared" ref="AN58" si="65">VLOOKUP(AM58/AM$7%,Gr,2)</f>
        <v>B+</v>
      </c>
      <c r="AO58" s="22">
        <f t="shared" ref="AO58" si="66">W58</f>
        <v>82</v>
      </c>
      <c r="AP58" s="22" t="str">
        <f t="shared" ref="AP58" si="67">VLOOKUP(AO58/AO$7%,Gr,2)</f>
        <v>A</v>
      </c>
      <c r="AQ58" s="22">
        <f t="shared" ref="AQ58" si="68">X58</f>
        <v>91</v>
      </c>
      <c r="AR58" s="22" t="str">
        <f t="shared" ref="AR58" si="69">VLOOKUP(AQ58/AQ$7%,Gr,2)</f>
        <v>A+</v>
      </c>
      <c r="AS58" s="22">
        <f t="shared" ref="AS58" si="70">Y58</f>
        <v>73</v>
      </c>
      <c r="AT58" s="22" t="str">
        <f t="shared" ref="AT58" si="71">VLOOKUP(AS58/AS$7%,Gr,2)</f>
        <v>A</v>
      </c>
      <c r="AU58" s="22">
        <f t="shared" ref="AU58" si="72">Z58</f>
        <v>92</v>
      </c>
      <c r="AV58" s="22" t="str">
        <f t="shared" ref="AV58" si="73">VLOOKUP(AU58/AU$7%,Gr,2)</f>
        <v>A+</v>
      </c>
      <c r="AW58" s="22">
        <f t="shared" si="24"/>
        <v>769</v>
      </c>
      <c r="AX58" s="22" t="str">
        <f t="shared" ref="AX58" si="74">VLOOKUP(AW58/AW$7%,Gr,2)</f>
        <v>A</v>
      </c>
      <c r="AY58" s="10">
        <v>185</v>
      </c>
      <c r="AZ58" s="22">
        <f t="shared" ref="AZ58" si="75">ROUND(AY58/NoW%,0)</f>
        <v>85</v>
      </c>
      <c r="BA58" s="33" t="str">
        <f t="shared" ref="BA58" si="76">IF(AX58&lt;&gt;"C","Passed",IF(AZ58&gt;=75,"Promoted","Detained"))</f>
        <v>Passed</v>
      </c>
    </row>
    <row r="59" spans="1:53" ht="18.75" customHeight="1" x14ac:dyDescent="0.25">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row>
    <row r="60" spans="1:53" ht="18.75" customHeight="1" x14ac:dyDescent="0.25">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row>
    <row r="61" spans="1:53" ht="18.75" customHeight="1" x14ac:dyDescent="0.25">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row>
    <row r="62" spans="1:53" ht="18.75" customHeight="1" x14ac:dyDescent="0.25">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row>
    <row r="63" spans="1:53" ht="18.75" customHeight="1" x14ac:dyDescent="0.25">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row>
    <row r="64" spans="1:53" ht="18.75" customHeight="1" x14ac:dyDescent="0.25">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row>
  </sheetData>
  <mergeCells count="57">
    <mergeCell ref="AZ4:AZ7"/>
    <mergeCell ref="S5:S6"/>
    <mergeCell ref="T5:U5"/>
    <mergeCell ref="V5:V6"/>
    <mergeCell ref="AA5:AB5"/>
    <mergeCell ref="AC5:AD5"/>
    <mergeCell ref="AW7:AX7"/>
    <mergeCell ref="AA7:AB7"/>
    <mergeCell ref="AC7:AD7"/>
    <mergeCell ref="AE7:AF7"/>
    <mergeCell ref="AG7:AH7"/>
    <mergeCell ref="AI7:AJ7"/>
    <mergeCell ref="AK7:AL7"/>
    <mergeCell ref="AM7:AN7"/>
    <mergeCell ref="AI5:AL5"/>
    <mergeCell ref="AO7:AP7"/>
    <mergeCell ref="AU4:AV5"/>
    <mergeCell ref="P5:P6"/>
    <mergeCell ref="Q5:Q6"/>
    <mergeCell ref="R5:R6"/>
    <mergeCell ref="AY4:AY7"/>
    <mergeCell ref="AQ7:AR7"/>
    <mergeCell ref="AS7:AT7"/>
    <mergeCell ref="AU7:AV7"/>
    <mergeCell ref="AW4:AX5"/>
    <mergeCell ref="BA4:BA7"/>
    <mergeCell ref="I5:I6"/>
    <mergeCell ref="J5:J6"/>
    <mergeCell ref="K5:K6"/>
    <mergeCell ref="L5:L6"/>
    <mergeCell ref="M5:N5"/>
    <mergeCell ref="Y4:Y6"/>
    <mergeCell ref="Z4:Z6"/>
    <mergeCell ref="AA4:AN4"/>
    <mergeCell ref="AO4:AP5"/>
    <mergeCell ref="AQ4:AR5"/>
    <mergeCell ref="AS4:AT5"/>
    <mergeCell ref="AG5:AH5"/>
    <mergeCell ref="AM5:AN5"/>
    <mergeCell ref="X4:X6"/>
    <mergeCell ref="AE5:AF5"/>
    <mergeCell ref="A1:V1"/>
    <mergeCell ref="W1:BA1"/>
    <mergeCell ref="A2:V2"/>
    <mergeCell ref="W2:BA2"/>
    <mergeCell ref="A4:A7"/>
    <mergeCell ref="B4:B7"/>
    <mergeCell ref="C4:C7"/>
    <mergeCell ref="D4:D7"/>
    <mergeCell ref="E4:E7"/>
    <mergeCell ref="F4:F7"/>
    <mergeCell ref="G4:G7"/>
    <mergeCell ref="H4:H7"/>
    <mergeCell ref="I4:O4"/>
    <mergeCell ref="P4:V4"/>
    <mergeCell ref="W4:W6"/>
    <mergeCell ref="O5:O6"/>
  </mergeCells>
  <dataValidations count="3">
    <dataValidation type="whole" operator="lessThanOrEqual" allowBlank="1" showInputMessage="1" showErrorMessage="1" error="Exceeds max marks" sqref="M8:M41 T8:T41 U8:W58 Y8:Z58 I8:J58 L8:L58 N8:Q58 M43:M58 S8:S58 T43:T58 K8:K58">
      <formula1>I$7</formula1>
    </dataValidation>
    <dataValidation type="whole" operator="lessThanOrEqual" allowBlank="1" showInputMessage="1" showErrorMessage="1" error="Exceeds max marks" sqref="X8:X58">
      <formula1>X$8</formula1>
    </dataValidation>
    <dataValidation type="whole" operator="lessThanOrEqual" allowBlank="1" showInputMessage="1" showErrorMessage="1" sqref="R8:R58">
      <formula1>R$7</formula1>
    </dataValidation>
  </dataValidations>
  <printOptions horizontalCentered="1"/>
  <pageMargins left="0.57999999999999996" right="0.56000000000000005" top="0.38" bottom="0.35" header="0.3" footer="0.13"/>
  <pageSetup paperSize="5" pageOrder="overThenDown"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1"/>
  <sheetViews>
    <sheetView tabSelected="1" workbookViewId="0">
      <pane xSplit="5" ySplit="7" topLeftCell="F8" activePane="bottomRight" state="frozen"/>
      <selection activeCell="R11" sqref="R11"/>
      <selection pane="topRight" activeCell="R11" sqref="R11"/>
      <selection pane="bottomLeft" activeCell="R11" sqref="R11"/>
      <selection pane="bottomRight" activeCell="R11" sqref="R11"/>
    </sheetView>
  </sheetViews>
  <sheetFormatPr defaultRowHeight="18.75" customHeight="1" x14ac:dyDescent="0.25"/>
  <cols>
    <col min="1" max="1" width="5.7109375" style="18" bestFit="1" customWidth="1"/>
    <col min="2" max="2" width="7.85546875" style="18" customWidth="1"/>
    <col min="3" max="3" width="34.28515625" style="18" customWidth="1"/>
    <col min="4" max="4" width="3.5703125" style="18" customWidth="1"/>
    <col min="5" max="5" width="5" style="18" customWidth="1"/>
    <col min="6" max="7" width="10" style="18" customWidth="1"/>
    <col min="8" max="8" width="25" style="18" customWidth="1"/>
    <col min="9" max="22" width="4.28515625" style="18" customWidth="1"/>
    <col min="23" max="26" width="7.85546875" style="18" customWidth="1"/>
    <col min="27" max="50" width="4.28515625" style="18" customWidth="1"/>
    <col min="51" max="51" width="5.28515625" style="18" customWidth="1"/>
    <col min="52" max="52" width="5.5703125" style="23" customWidth="1"/>
    <col min="53" max="53" width="16.140625" style="18" customWidth="1"/>
    <col min="54" max="16384" width="9.140625" style="18"/>
  </cols>
  <sheetData>
    <row r="1" spans="1:53" s="6" customFormat="1" ht="30" customHeight="1" x14ac:dyDescent="0.25">
      <c r="A1" s="70" t="str">
        <f>UPPER(Data!C2)</f>
        <v>RAJIV VIDYA MISSION (SSA), E.G. DIST.</v>
      </c>
      <c r="B1" s="70"/>
      <c r="C1" s="70"/>
      <c r="D1" s="70"/>
      <c r="E1" s="70"/>
      <c r="F1" s="70"/>
      <c r="G1" s="70"/>
      <c r="H1" s="70"/>
      <c r="I1" s="70"/>
      <c r="J1" s="70"/>
      <c r="K1" s="70"/>
      <c r="L1" s="70"/>
      <c r="M1" s="70"/>
      <c r="N1" s="70"/>
      <c r="O1" s="70"/>
      <c r="P1" s="70"/>
      <c r="Q1" s="70"/>
      <c r="R1" s="70"/>
      <c r="S1" s="70"/>
      <c r="T1" s="70"/>
      <c r="U1" s="70"/>
      <c r="V1" s="70"/>
      <c r="W1" s="70" t="str">
        <f>UPPER(Data!C2)</f>
        <v>RAJIV VIDYA MISSION (SSA), E.G. DIST.</v>
      </c>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row>
    <row r="2" spans="1:53" s="7" customFormat="1" ht="18.75" customHeight="1" x14ac:dyDescent="0.25">
      <c r="A2" s="74" t="str">
        <f>UPPER(Data!C3)</f>
        <v>ANNUAL REPORT OF HIGH SCHOOLS</v>
      </c>
      <c r="B2" s="74"/>
      <c r="C2" s="74"/>
      <c r="D2" s="74"/>
      <c r="E2" s="74"/>
      <c r="F2" s="74"/>
      <c r="G2" s="74"/>
      <c r="H2" s="74"/>
      <c r="I2" s="74"/>
      <c r="J2" s="74"/>
      <c r="K2" s="74"/>
      <c r="L2" s="74"/>
      <c r="M2" s="74"/>
      <c r="N2" s="74"/>
      <c r="O2" s="74"/>
      <c r="P2" s="74"/>
      <c r="Q2" s="74"/>
      <c r="R2" s="74"/>
      <c r="S2" s="74"/>
      <c r="T2" s="74"/>
      <c r="U2" s="74"/>
      <c r="V2" s="74"/>
      <c r="W2" s="71" t="str">
        <f>UPPER(Data!C3)</f>
        <v>ANNUAL REPORT OF HIGH SCHOOLS</v>
      </c>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row>
    <row r="3" spans="1:53" s="8" customFormat="1" ht="18.75" customHeight="1" x14ac:dyDescent="0.25">
      <c r="A3" s="8" t="str">
        <f>"School Name: "&amp;Data!C4</f>
        <v>School Name: ZPP High School</v>
      </c>
      <c r="G3" s="9" t="s">
        <v>125</v>
      </c>
      <c r="H3" s="8">
        <f>Data!C8</f>
        <v>28144801009</v>
      </c>
      <c r="K3" s="9" t="s">
        <v>28</v>
      </c>
      <c r="L3" s="8">
        <v>8</v>
      </c>
      <c r="V3" s="9" t="s">
        <v>53</v>
      </c>
      <c r="W3" s="8" t="s">
        <v>380</v>
      </c>
      <c r="BA3" s="9" t="str">
        <f>"No. of working days : "&amp;Data!C9</f>
        <v>No. of working days : 218</v>
      </c>
    </row>
    <row r="4" spans="1:53" s="19" customFormat="1" ht="15" customHeight="1" x14ac:dyDescent="0.25">
      <c r="A4" s="72" t="s">
        <v>0</v>
      </c>
      <c r="B4" s="72" t="s">
        <v>1</v>
      </c>
      <c r="C4" s="72" t="s">
        <v>27</v>
      </c>
      <c r="D4" s="73" t="s">
        <v>123</v>
      </c>
      <c r="E4" s="76" t="s">
        <v>2</v>
      </c>
      <c r="F4" s="72" t="s">
        <v>3</v>
      </c>
      <c r="G4" s="72" t="s">
        <v>4</v>
      </c>
      <c r="H4" s="72" t="s">
        <v>5</v>
      </c>
      <c r="I4" s="72" t="s">
        <v>14</v>
      </c>
      <c r="J4" s="72"/>
      <c r="K4" s="72"/>
      <c r="L4" s="72"/>
      <c r="M4" s="72"/>
      <c r="N4" s="72"/>
      <c r="O4" s="72"/>
      <c r="P4" s="72" t="s">
        <v>15</v>
      </c>
      <c r="Q4" s="72"/>
      <c r="R4" s="72"/>
      <c r="S4" s="72"/>
      <c r="T4" s="72"/>
      <c r="U4" s="72"/>
      <c r="V4" s="72"/>
      <c r="W4" s="73" t="s">
        <v>16</v>
      </c>
      <c r="X4" s="73" t="s">
        <v>17</v>
      </c>
      <c r="Y4" s="73" t="s">
        <v>18</v>
      </c>
      <c r="Z4" s="73" t="s">
        <v>19</v>
      </c>
      <c r="AA4" s="72" t="s">
        <v>20</v>
      </c>
      <c r="AB4" s="72"/>
      <c r="AC4" s="72"/>
      <c r="AD4" s="72"/>
      <c r="AE4" s="72"/>
      <c r="AF4" s="72"/>
      <c r="AG4" s="72"/>
      <c r="AH4" s="72"/>
      <c r="AI4" s="72"/>
      <c r="AJ4" s="72"/>
      <c r="AK4" s="72"/>
      <c r="AL4" s="72"/>
      <c r="AM4" s="72"/>
      <c r="AN4" s="72"/>
      <c r="AO4" s="72" t="s">
        <v>16</v>
      </c>
      <c r="AP4" s="72"/>
      <c r="AQ4" s="72" t="s">
        <v>17</v>
      </c>
      <c r="AR4" s="72"/>
      <c r="AS4" s="72" t="s">
        <v>18</v>
      </c>
      <c r="AT4" s="72"/>
      <c r="AU4" s="72" t="s">
        <v>32</v>
      </c>
      <c r="AV4" s="72"/>
      <c r="AW4" s="72" t="s">
        <v>23</v>
      </c>
      <c r="AX4" s="72"/>
      <c r="AY4" s="73" t="s">
        <v>24</v>
      </c>
      <c r="AZ4" s="73" t="s">
        <v>31</v>
      </c>
      <c r="BA4" s="73" t="s">
        <v>26</v>
      </c>
    </row>
    <row r="5" spans="1:53" s="19" customFormat="1" ht="22.5" customHeight="1" x14ac:dyDescent="0.25">
      <c r="A5" s="72"/>
      <c r="B5" s="72"/>
      <c r="C5" s="72"/>
      <c r="D5" s="73"/>
      <c r="E5" s="77"/>
      <c r="F5" s="72"/>
      <c r="G5" s="72"/>
      <c r="H5" s="72"/>
      <c r="I5" s="73" t="s">
        <v>6</v>
      </c>
      <c r="J5" s="73" t="s">
        <v>7</v>
      </c>
      <c r="K5" s="73" t="s">
        <v>8</v>
      </c>
      <c r="L5" s="76" t="s">
        <v>9</v>
      </c>
      <c r="M5" s="72" t="s">
        <v>13</v>
      </c>
      <c r="N5" s="72"/>
      <c r="O5" s="73" t="s">
        <v>12</v>
      </c>
      <c r="P5" s="73" t="s">
        <v>6</v>
      </c>
      <c r="Q5" s="73" t="s">
        <v>7</v>
      </c>
      <c r="R5" s="73" t="s">
        <v>8</v>
      </c>
      <c r="S5" s="73" t="s">
        <v>9</v>
      </c>
      <c r="T5" s="72" t="s">
        <v>13</v>
      </c>
      <c r="U5" s="72"/>
      <c r="V5" s="73" t="s">
        <v>12</v>
      </c>
      <c r="W5" s="73"/>
      <c r="X5" s="73"/>
      <c r="Y5" s="73"/>
      <c r="Z5" s="73"/>
      <c r="AA5" s="72" t="s">
        <v>6</v>
      </c>
      <c r="AB5" s="72"/>
      <c r="AC5" s="72" t="s">
        <v>7</v>
      </c>
      <c r="AD5" s="72"/>
      <c r="AE5" s="72" t="s">
        <v>8</v>
      </c>
      <c r="AF5" s="72"/>
      <c r="AG5" s="72" t="s">
        <v>9</v>
      </c>
      <c r="AH5" s="72"/>
      <c r="AI5" s="72" t="s">
        <v>13</v>
      </c>
      <c r="AJ5" s="72"/>
      <c r="AK5" s="72"/>
      <c r="AL5" s="72"/>
      <c r="AM5" s="72" t="s">
        <v>12</v>
      </c>
      <c r="AN5" s="72"/>
      <c r="AO5" s="72"/>
      <c r="AP5" s="72"/>
      <c r="AQ5" s="72"/>
      <c r="AR5" s="72"/>
      <c r="AS5" s="72"/>
      <c r="AT5" s="72"/>
      <c r="AU5" s="72"/>
      <c r="AV5" s="72"/>
      <c r="AW5" s="72"/>
      <c r="AX5" s="72"/>
      <c r="AY5" s="73"/>
      <c r="AZ5" s="73" t="s">
        <v>25</v>
      </c>
      <c r="BA5" s="73"/>
    </row>
    <row r="6" spans="1:53" s="19" customFormat="1" ht="22.5" customHeight="1" x14ac:dyDescent="0.25">
      <c r="A6" s="72"/>
      <c r="B6" s="72"/>
      <c r="C6" s="72"/>
      <c r="D6" s="73"/>
      <c r="E6" s="77"/>
      <c r="F6" s="72"/>
      <c r="G6" s="72"/>
      <c r="H6" s="72"/>
      <c r="I6" s="73"/>
      <c r="J6" s="73"/>
      <c r="K6" s="73"/>
      <c r="L6" s="78"/>
      <c r="M6" s="25" t="s">
        <v>10</v>
      </c>
      <c r="N6" s="25" t="s">
        <v>11</v>
      </c>
      <c r="O6" s="73"/>
      <c r="P6" s="73"/>
      <c r="Q6" s="73"/>
      <c r="R6" s="73"/>
      <c r="S6" s="73"/>
      <c r="T6" s="25" t="s">
        <v>10</v>
      </c>
      <c r="U6" s="25" t="s">
        <v>11</v>
      </c>
      <c r="V6" s="73"/>
      <c r="W6" s="73"/>
      <c r="X6" s="73"/>
      <c r="Y6" s="73"/>
      <c r="Z6" s="73"/>
      <c r="AA6" s="24" t="s">
        <v>21</v>
      </c>
      <c r="AB6" s="24" t="s">
        <v>22</v>
      </c>
      <c r="AC6" s="24" t="s">
        <v>21</v>
      </c>
      <c r="AD6" s="24" t="s">
        <v>22</v>
      </c>
      <c r="AE6" s="24" t="s">
        <v>21</v>
      </c>
      <c r="AF6" s="24" t="s">
        <v>22</v>
      </c>
      <c r="AG6" s="24" t="s">
        <v>21</v>
      </c>
      <c r="AH6" s="24" t="s">
        <v>22</v>
      </c>
      <c r="AI6" s="24" t="s">
        <v>21</v>
      </c>
      <c r="AJ6" s="24" t="s">
        <v>22</v>
      </c>
      <c r="AK6" s="24" t="s">
        <v>21</v>
      </c>
      <c r="AL6" s="24" t="s">
        <v>22</v>
      </c>
      <c r="AM6" s="24" t="s">
        <v>21</v>
      </c>
      <c r="AN6" s="24" t="s">
        <v>22</v>
      </c>
      <c r="AO6" s="24" t="s">
        <v>21</v>
      </c>
      <c r="AP6" s="24" t="s">
        <v>22</v>
      </c>
      <c r="AQ6" s="24" t="s">
        <v>21</v>
      </c>
      <c r="AR6" s="24" t="s">
        <v>22</v>
      </c>
      <c r="AS6" s="24" t="s">
        <v>21</v>
      </c>
      <c r="AT6" s="24" t="s">
        <v>22</v>
      </c>
      <c r="AU6" s="24" t="s">
        <v>21</v>
      </c>
      <c r="AV6" s="24" t="s">
        <v>22</v>
      </c>
      <c r="AW6" s="24" t="s">
        <v>21</v>
      </c>
      <c r="AX6" s="24" t="s">
        <v>22</v>
      </c>
      <c r="AY6" s="73"/>
      <c r="AZ6" s="73"/>
      <c r="BA6" s="73"/>
    </row>
    <row r="7" spans="1:53" s="19" customFormat="1" ht="15" customHeight="1" x14ac:dyDescent="0.25">
      <c r="A7" s="72"/>
      <c r="B7" s="72"/>
      <c r="C7" s="72"/>
      <c r="D7" s="73"/>
      <c r="E7" s="78"/>
      <c r="F7" s="72"/>
      <c r="G7" s="72"/>
      <c r="H7" s="72"/>
      <c r="I7" s="24">
        <v>50</v>
      </c>
      <c r="J7" s="24">
        <v>50</v>
      </c>
      <c r="K7" s="24">
        <v>50</v>
      </c>
      <c r="L7" s="24">
        <v>50</v>
      </c>
      <c r="M7" s="32">
        <v>25</v>
      </c>
      <c r="N7" s="32">
        <v>25</v>
      </c>
      <c r="O7" s="24">
        <v>50</v>
      </c>
      <c r="P7" s="24">
        <v>50</v>
      </c>
      <c r="Q7" s="24">
        <v>50</v>
      </c>
      <c r="R7" s="24">
        <v>50</v>
      </c>
      <c r="S7" s="24">
        <v>50</v>
      </c>
      <c r="T7" s="32">
        <v>25</v>
      </c>
      <c r="U7" s="32">
        <v>25</v>
      </c>
      <c r="V7" s="24">
        <v>50</v>
      </c>
      <c r="W7" s="24">
        <v>100</v>
      </c>
      <c r="X7" s="24">
        <v>100</v>
      </c>
      <c r="Y7" s="24">
        <v>100</v>
      </c>
      <c r="Z7" s="24">
        <v>100</v>
      </c>
      <c r="AA7" s="72">
        <f>I7+P7</f>
        <v>100</v>
      </c>
      <c r="AB7" s="72"/>
      <c r="AC7" s="72">
        <f>J7+Q7</f>
        <v>100</v>
      </c>
      <c r="AD7" s="72"/>
      <c r="AE7" s="72">
        <f>K7+R7</f>
        <v>100</v>
      </c>
      <c r="AF7" s="72"/>
      <c r="AG7" s="72">
        <f>L7+S7</f>
        <v>100</v>
      </c>
      <c r="AH7" s="72"/>
      <c r="AI7" s="75">
        <f>M7+T7</f>
        <v>50</v>
      </c>
      <c r="AJ7" s="75"/>
      <c r="AK7" s="75">
        <f>N7+U7</f>
        <v>50</v>
      </c>
      <c r="AL7" s="75"/>
      <c r="AM7" s="72">
        <f>O7+V7</f>
        <v>100</v>
      </c>
      <c r="AN7" s="72"/>
      <c r="AO7" s="72">
        <f>W7</f>
        <v>100</v>
      </c>
      <c r="AP7" s="72"/>
      <c r="AQ7" s="72">
        <f>X7</f>
        <v>100</v>
      </c>
      <c r="AR7" s="72"/>
      <c r="AS7" s="72">
        <f>Y7</f>
        <v>100</v>
      </c>
      <c r="AT7" s="72"/>
      <c r="AU7" s="72">
        <f>Z7</f>
        <v>100</v>
      </c>
      <c r="AV7" s="72"/>
      <c r="AW7" s="72">
        <f>SUM(AA7:AV7)</f>
        <v>1000</v>
      </c>
      <c r="AX7" s="72"/>
      <c r="AY7" s="73"/>
      <c r="AZ7" s="73"/>
      <c r="BA7" s="73"/>
    </row>
    <row r="8" spans="1:53" s="15" customFormat="1" ht="16.5" customHeight="1" x14ac:dyDescent="0.25">
      <c r="A8" s="10">
        <v>1</v>
      </c>
      <c r="B8" s="10">
        <v>1013</v>
      </c>
      <c r="C8" s="11" t="s">
        <v>249</v>
      </c>
      <c r="D8" s="37" t="s">
        <v>37</v>
      </c>
      <c r="E8" s="37" t="s">
        <v>41</v>
      </c>
      <c r="F8" s="13">
        <v>40711</v>
      </c>
      <c r="G8" s="38">
        <v>37032</v>
      </c>
      <c r="H8" s="39" t="s">
        <v>54</v>
      </c>
      <c r="I8" s="10">
        <v>40</v>
      </c>
      <c r="J8" s="10">
        <v>27</v>
      </c>
      <c r="K8" s="10">
        <v>41</v>
      </c>
      <c r="L8" s="10">
        <v>40</v>
      </c>
      <c r="M8" s="10">
        <v>17</v>
      </c>
      <c r="N8" s="10">
        <v>14</v>
      </c>
      <c r="O8" s="10">
        <v>40</v>
      </c>
      <c r="P8" s="10">
        <v>30</v>
      </c>
      <c r="Q8" s="10">
        <v>16</v>
      </c>
      <c r="R8" s="10">
        <v>37</v>
      </c>
      <c r="S8" s="10">
        <v>17</v>
      </c>
      <c r="T8" s="10">
        <v>21</v>
      </c>
      <c r="U8" s="10">
        <v>24</v>
      </c>
      <c r="V8" s="10">
        <v>28</v>
      </c>
      <c r="W8" s="10">
        <v>77</v>
      </c>
      <c r="X8" s="10">
        <v>85</v>
      </c>
      <c r="Y8" s="10">
        <v>68</v>
      </c>
      <c r="Z8" s="10">
        <v>86</v>
      </c>
      <c r="AA8" s="22">
        <f>I8+P8</f>
        <v>70</v>
      </c>
      <c r="AB8" s="22" t="str">
        <f t="shared" ref="AB8:AB56" si="0">VLOOKUP(AA8/AA$7%,Gr,2)</f>
        <v>B+</v>
      </c>
      <c r="AC8" s="22">
        <f>J8+Q8</f>
        <v>43</v>
      </c>
      <c r="AD8" s="22" t="str">
        <f t="shared" ref="AD8:AD56" si="1">VLOOKUP(AC8/AC$7%,Gr,2)</f>
        <v>B</v>
      </c>
      <c r="AE8" s="22">
        <f>K8+R8</f>
        <v>78</v>
      </c>
      <c r="AF8" s="22" t="str">
        <f t="shared" ref="AF8:AF56" si="2">VLOOKUP(AE8/AE$7%,Gr,2)</f>
        <v>A</v>
      </c>
      <c r="AG8" s="22">
        <f>L8+S8</f>
        <v>57</v>
      </c>
      <c r="AH8" s="22" t="str">
        <f t="shared" ref="AH8:AH56" si="3">VLOOKUP(AG8/AG$7%,Gr,2)</f>
        <v>B+</v>
      </c>
      <c r="AI8" s="22">
        <f>M8+T8</f>
        <v>38</v>
      </c>
      <c r="AJ8" s="22" t="str">
        <f t="shared" ref="AJ8:AJ56" si="4">VLOOKUP(AI8/AI$7%,Gr,2)</f>
        <v>A</v>
      </c>
      <c r="AK8" s="22">
        <f>N8+U8</f>
        <v>38</v>
      </c>
      <c r="AL8" s="22" t="str">
        <f t="shared" ref="AL8:AL56" si="5">VLOOKUP(AK8/AK$7%,Gr,2)</f>
        <v>A</v>
      </c>
      <c r="AM8" s="22">
        <f>O8+V8</f>
        <v>68</v>
      </c>
      <c r="AN8" s="22" t="str">
        <f t="shared" ref="AN8:AN56" si="6">VLOOKUP(AM8/AM$7%,Gr,2)</f>
        <v>B+</v>
      </c>
      <c r="AO8" s="22">
        <f>W8</f>
        <v>77</v>
      </c>
      <c r="AP8" s="22" t="str">
        <f t="shared" ref="AP8:AP56" si="7">VLOOKUP(AO8/AO$7%,Gr,2)</f>
        <v>A</v>
      </c>
      <c r="AQ8" s="22">
        <f>X8</f>
        <v>85</v>
      </c>
      <c r="AR8" s="22" t="str">
        <f t="shared" ref="AR8:AR56" si="8">VLOOKUP(AQ8/AQ$7%,Gr,2)</f>
        <v>A</v>
      </c>
      <c r="AS8" s="22">
        <f>Y8</f>
        <v>68</v>
      </c>
      <c r="AT8" s="22" t="str">
        <f t="shared" ref="AT8:AT56" si="9">VLOOKUP(AS8/AS$7%,Gr,2)</f>
        <v>B+</v>
      </c>
      <c r="AU8" s="22">
        <f>Z8</f>
        <v>86</v>
      </c>
      <c r="AV8" s="22" t="str">
        <f t="shared" ref="AV8:AV56" si="10">VLOOKUP(AU8/AU$7%,Gr,2)</f>
        <v>A</v>
      </c>
      <c r="AW8" s="22">
        <f>AA8+AC8+AE8+AG8+AI8+AK8+AM8+AO8+AQ8+AS8+AU8</f>
        <v>708</v>
      </c>
      <c r="AX8" s="22" t="str">
        <f t="shared" ref="AX8:AX56" si="11">VLOOKUP(AW8/AW$7%,Gr,2)</f>
        <v>B+</v>
      </c>
      <c r="AY8" s="10">
        <v>163</v>
      </c>
      <c r="AZ8" s="22">
        <f t="shared" ref="AZ8:AZ56" si="12">ROUND(AY8/NoW%,0)</f>
        <v>75</v>
      </c>
      <c r="BA8" s="33" t="str">
        <f>IF(AX8&lt;&gt;"C","Passed",IF(AZ8&gt;=75,"Promoted","Detained"))</f>
        <v>Passed</v>
      </c>
    </row>
    <row r="9" spans="1:53" s="15" customFormat="1" ht="16.5" customHeight="1" x14ac:dyDescent="0.25">
      <c r="A9" s="10">
        <v>2</v>
      </c>
      <c r="B9" s="10">
        <v>1048</v>
      </c>
      <c r="C9" s="11" t="s">
        <v>250</v>
      </c>
      <c r="D9" s="37" t="s">
        <v>37</v>
      </c>
      <c r="E9" s="37" t="s">
        <v>39</v>
      </c>
      <c r="F9" s="13">
        <v>40721</v>
      </c>
      <c r="G9" s="38">
        <v>36917</v>
      </c>
      <c r="H9" s="39" t="s">
        <v>75</v>
      </c>
      <c r="I9" s="10">
        <v>26</v>
      </c>
      <c r="J9" s="10">
        <v>26</v>
      </c>
      <c r="K9" s="10">
        <v>27</v>
      </c>
      <c r="L9" s="10">
        <v>37</v>
      </c>
      <c r="M9" s="10">
        <v>11</v>
      </c>
      <c r="N9" s="10">
        <v>16</v>
      </c>
      <c r="O9" s="10">
        <v>30</v>
      </c>
      <c r="P9" s="10">
        <v>26</v>
      </c>
      <c r="Q9" s="10">
        <v>10</v>
      </c>
      <c r="R9" s="10">
        <v>28</v>
      </c>
      <c r="S9" s="10">
        <v>10</v>
      </c>
      <c r="T9" s="10">
        <v>8</v>
      </c>
      <c r="U9" s="10">
        <v>23</v>
      </c>
      <c r="V9" s="10">
        <v>32</v>
      </c>
      <c r="W9" s="10">
        <v>68</v>
      </c>
      <c r="X9" s="10">
        <v>76</v>
      </c>
      <c r="Y9" s="10">
        <v>61</v>
      </c>
      <c r="Z9" s="10">
        <v>75</v>
      </c>
      <c r="AA9" s="22">
        <f t="shared" ref="AA9:AA56" si="13">I9+P9</f>
        <v>52</v>
      </c>
      <c r="AB9" s="22" t="str">
        <f t="shared" si="0"/>
        <v>B+</v>
      </c>
      <c r="AC9" s="22">
        <f t="shared" ref="AC9:AC56" si="14">J9+Q9</f>
        <v>36</v>
      </c>
      <c r="AD9" s="22" t="str">
        <f t="shared" si="1"/>
        <v>C</v>
      </c>
      <c r="AE9" s="22">
        <f t="shared" ref="AE9:AE56" si="15">K9+R9</f>
        <v>55</v>
      </c>
      <c r="AF9" s="22" t="str">
        <f t="shared" si="2"/>
        <v>B+</v>
      </c>
      <c r="AG9" s="22">
        <f t="shared" ref="AG9:AG56" si="16">L9+S9</f>
        <v>47</v>
      </c>
      <c r="AH9" s="22" t="str">
        <f t="shared" si="3"/>
        <v>B</v>
      </c>
      <c r="AI9" s="22">
        <f t="shared" ref="AI9:AI56" si="17">M9+T9</f>
        <v>19</v>
      </c>
      <c r="AJ9" s="22" t="str">
        <f t="shared" si="4"/>
        <v>C</v>
      </c>
      <c r="AK9" s="22">
        <f t="shared" ref="AK9:AK56" si="18">N9+U9</f>
        <v>39</v>
      </c>
      <c r="AL9" s="22" t="str">
        <f t="shared" si="5"/>
        <v>A</v>
      </c>
      <c r="AM9" s="22">
        <f t="shared" ref="AM9:AM56" si="19">O9+V9</f>
        <v>62</v>
      </c>
      <c r="AN9" s="22" t="str">
        <f t="shared" si="6"/>
        <v>B+</v>
      </c>
      <c r="AO9" s="22">
        <f t="shared" ref="AO9:AO56" si="20">W9</f>
        <v>68</v>
      </c>
      <c r="AP9" s="22" t="str">
        <f t="shared" si="7"/>
        <v>B+</v>
      </c>
      <c r="AQ9" s="22">
        <f t="shared" ref="AQ9:AQ56" si="21">X9</f>
        <v>76</v>
      </c>
      <c r="AR9" s="22" t="str">
        <f t="shared" si="8"/>
        <v>A</v>
      </c>
      <c r="AS9" s="22">
        <f t="shared" ref="AS9:AS56" si="22">Y9</f>
        <v>61</v>
      </c>
      <c r="AT9" s="22" t="str">
        <f t="shared" si="9"/>
        <v>B+</v>
      </c>
      <c r="AU9" s="22">
        <f t="shared" ref="AU9:AU56" si="23">Z9</f>
        <v>75</v>
      </c>
      <c r="AV9" s="22" t="str">
        <f t="shared" si="10"/>
        <v>A</v>
      </c>
      <c r="AW9" s="22">
        <f t="shared" ref="AW9:AW56" si="24">AA9+AC9+AE9+AG9+AI9+AK9+AM9+AO9+AQ9+AS9+AU9</f>
        <v>590</v>
      </c>
      <c r="AX9" s="22" t="str">
        <f t="shared" si="11"/>
        <v>B+</v>
      </c>
      <c r="AY9" s="10">
        <v>164</v>
      </c>
      <c r="AZ9" s="22">
        <f t="shared" si="12"/>
        <v>75</v>
      </c>
      <c r="BA9" s="33" t="str">
        <f t="shared" ref="BA9:BA56" si="25">IF(AX9&lt;&gt;"C","Passed",IF(AZ9&gt;=75,"Promoted","Detained"))</f>
        <v>Passed</v>
      </c>
    </row>
    <row r="10" spans="1:53" s="15" customFormat="1" ht="16.5" customHeight="1" x14ac:dyDescent="0.25">
      <c r="A10" s="10">
        <v>3</v>
      </c>
      <c r="B10" s="10">
        <v>1024</v>
      </c>
      <c r="C10" s="16" t="s">
        <v>251</v>
      </c>
      <c r="D10" s="37" t="s">
        <v>37</v>
      </c>
      <c r="E10" s="37" t="s">
        <v>42</v>
      </c>
      <c r="F10" s="13">
        <v>40711</v>
      </c>
      <c r="G10" s="38">
        <v>37051</v>
      </c>
      <c r="H10" s="39" t="s">
        <v>68</v>
      </c>
      <c r="I10" s="10">
        <v>40</v>
      </c>
      <c r="J10" s="10">
        <v>27</v>
      </c>
      <c r="K10" s="10">
        <v>45</v>
      </c>
      <c r="L10" s="10">
        <v>42</v>
      </c>
      <c r="M10" s="10">
        <v>18</v>
      </c>
      <c r="N10" s="10">
        <v>16</v>
      </c>
      <c r="O10" s="10">
        <v>33</v>
      </c>
      <c r="P10" s="10">
        <v>38</v>
      </c>
      <c r="Q10" s="10">
        <v>24</v>
      </c>
      <c r="R10" s="10">
        <v>46</v>
      </c>
      <c r="S10" s="10">
        <v>40</v>
      </c>
      <c r="T10" s="10">
        <v>28</v>
      </c>
      <c r="U10" s="10">
        <v>21</v>
      </c>
      <c r="V10" s="10">
        <v>38</v>
      </c>
      <c r="W10" s="10">
        <v>83</v>
      </c>
      <c r="X10" s="10">
        <v>92</v>
      </c>
      <c r="Y10" s="10">
        <v>74</v>
      </c>
      <c r="Z10" s="10">
        <v>93</v>
      </c>
      <c r="AA10" s="22">
        <f t="shared" si="13"/>
        <v>78</v>
      </c>
      <c r="AB10" s="22" t="str">
        <f t="shared" si="0"/>
        <v>A</v>
      </c>
      <c r="AC10" s="22">
        <f t="shared" si="14"/>
        <v>51</v>
      </c>
      <c r="AD10" s="22" t="str">
        <f t="shared" si="1"/>
        <v>B+</v>
      </c>
      <c r="AE10" s="22">
        <f t="shared" si="15"/>
        <v>91</v>
      </c>
      <c r="AF10" s="22" t="str">
        <f t="shared" si="2"/>
        <v>A+</v>
      </c>
      <c r="AG10" s="22">
        <f t="shared" si="16"/>
        <v>82</v>
      </c>
      <c r="AH10" s="22" t="str">
        <f t="shared" si="3"/>
        <v>A</v>
      </c>
      <c r="AI10" s="22">
        <f t="shared" si="17"/>
        <v>46</v>
      </c>
      <c r="AJ10" s="22" t="str">
        <f t="shared" si="4"/>
        <v>A+</v>
      </c>
      <c r="AK10" s="22">
        <f t="shared" si="18"/>
        <v>37</v>
      </c>
      <c r="AL10" s="22" t="str">
        <f t="shared" si="5"/>
        <v>A</v>
      </c>
      <c r="AM10" s="22">
        <f t="shared" si="19"/>
        <v>71</v>
      </c>
      <c r="AN10" s="22" t="str">
        <f t="shared" si="6"/>
        <v>A</v>
      </c>
      <c r="AO10" s="22">
        <f t="shared" si="20"/>
        <v>83</v>
      </c>
      <c r="AP10" s="22" t="str">
        <f t="shared" si="7"/>
        <v>A</v>
      </c>
      <c r="AQ10" s="22">
        <f t="shared" si="21"/>
        <v>92</v>
      </c>
      <c r="AR10" s="22" t="str">
        <f t="shared" si="8"/>
        <v>A+</v>
      </c>
      <c r="AS10" s="22">
        <f t="shared" si="22"/>
        <v>74</v>
      </c>
      <c r="AT10" s="22" t="str">
        <f t="shared" si="9"/>
        <v>A</v>
      </c>
      <c r="AU10" s="22">
        <f t="shared" si="23"/>
        <v>93</v>
      </c>
      <c r="AV10" s="22" t="str">
        <f t="shared" si="10"/>
        <v>A+</v>
      </c>
      <c r="AW10" s="22">
        <f t="shared" si="24"/>
        <v>798</v>
      </c>
      <c r="AX10" s="22" t="str">
        <f t="shared" si="11"/>
        <v>A</v>
      </c>
      <c r="AY10" s="10">
        <v>164</v>
      </c>
      <c r="AZ10" s="22">
        <f t="shared" si="12"/>
        <v>75</v>
      </c>
      <c r="BA10" s="33" t="str">
        <f t="shared" si="25"/>
        <v>Passed</v>
      </c>
    </row>
    <row r="11" spans="1:53" s="15" customFormat="1" ht="16.5" customHeight="1" x14ac:dyDescent="0.25">
      <c r="A11" s="10">
        <v>4</v>
      </c>
      <c r="B11" s="10">
        <v>1175</v>
      </c>
      <c r="C11" s="11" t="s">
        <v>252</v>
      </c>
      <c r="D11" s="37" t="s">
        <v>37</v>
      </c>
      <c r="E11" s="37" t="s">
        <v>41</v>
      </c>
      <c r="F11" s="13">
        <v>41488</v>
      </c>
      <c r="G11" s="38">
        <v>36953</v>
      </c>
      <c r="H11" s="39" t="s">
        <v>163</v>
      </c>
      <c r="I11" s="10">
        <v>31</v>
      </c>
      <c r="J11" s="10">
        <v>21</v>
      </c>
      <c r="K11" s="10">
        <v>37</v>
      </c>
      <c r="L11" s="10">
        <v>32</v>
      </c>
      <c r="M11" s="10">
        <v>13</v>
      </c>
      <c r="N11" s="10">
        <v>17</v>
      </c>
      <c r="O11" s="10">
        <v>39</v>
      </c>
      <c r="P11" s="10">
        <v>36</v>
      </c>
      <c r="Q11" s="10">
        <v>17</v>
      </c>
      <c r="R11" s="10">
        <v>33</v>
      </c>
      <c r="S11" s="10">
        <v>14</v>
      </c>
      <c r="T11" s="10">
        <v>22</v>
      </c>
      <c r="U11" s="10">
        <v>15</v>
      </c>
      <c r="V11" s="10">
        <v>33</v>
      </c>
      <c r="W11" s="10">
        <v>74</v>
      </c>
      <c r="X11" s="10">
        <v>82</v>
      </c>
      <c r="Y11" s="10">
        <v>66</v>
      </c>
      <c r="Z11" s="10">
        <v>81</v>
      </c>
      <c r="AA11" s="22">
        <f t="shared" si="13"/>
        <v>67</v>
      </c>
      <c r="AB11" s="22" t="str">
        <f t="shared" si="0"/>
        <v>B+</v>
      </c>
      <c r="AC11" s="22">
        <f t="shared" si="14"/>
        <v>38</v>
      </c>
      <c r="AD11" s="22" t="str">
        <f t="shared" si="1"/>
        <v>C</v>
      </c>
      <c r="AE11" s="22">
        <f t="shared" si="15"/>
        <v>70</v>
      </c>
      <c r="AF11" s="22" t="str">
        <f t="shared" si="2"/>
        <v>B+</v>
      </c>
      <c r="AG11" s="22">
        <f t="shared" si="16"/>
        <v>46</v>
      </c>
      <c r="AH11" s="22" t="str">
        <f t="shared" si="3"/>
        <v>B</v>
      </c>
      <c r="AI11" s="22">
        <f t="shared" si="17"/>
        <v>35</v>
      </c>
      <c r="AJ11" s="22" t="str">
        <f t="shared" si="4"/>
        <v>B+</v>
      </c>
      <c r="AK11" s="22">
        <f t="shared" si="18"/>
        <v>32</v>
      </c>
      <c r="AL11" s="22" t="str">
        <f t="shared" si="5"/>
        <v>B+</v>
      </c>
      <c r="AM11" s="22">
        <f t="shared" si="19"/>
        <v>72</v>
      </c>
      <c r="AN11" s="22" t="str">
        <f t="shared" si="6"/>
        <v>A</v>
      </c>
      <c r="AO11" s="22">
        <f t="shared" si="20"/>
        <v>74</v>
      </c>
      <c r="AP11" s="22" t="str">
        <f t="shared" si="7"/>
        <v>A</v>
      </c>
      <c r="AQ11" s="22">
        <f t="shared" si="21"/>
        <v>82</v>
      </c>
      <c r="AR11" s="22" t="str">
        <f t="shared" si="8"/>
        <v>A</v>
      </c>
      <c r="AS11" s="22">
        <f t="shared" si="22"/>
        <v>66</v>
      </c>
      <c r="AT11" s="22" t="str">
        <f t="shared" si="9"/>
        <v>B+</v>
      </c>
      <c r="AU11" s="22">
        <f t="shared" si="23"/>
        <v>81</v>
      </c>
      <c r="AV11" s="22" t="str">
        <f t="shared" si="10"/>
        <v>A</v>
      </c>
      <c r="AW11" s="22">
        <f t="shared" si="24"/>
        <v>663</v>
      </c>
      <c r="AX11" s="22" t="str">
        <f t="shared" si="11"/>
        <v>B+</v>
      </c>
      <c r="AY11" s="10">
        <v>164</v>
      </c>
      <c r="AZ11" s="22">
        <f t="shared" si="12"/>
        <v>75</v>
      </c>
      <c r="BA11" s="33" t="str">
        <f t="shared" si="25"/>
        <v>Passed</v>
      </c>
    </row>
    <row r="12" spans="1:53" s="15" customFormat="1" ht="16.5" customHeight="1" x14ac:dyDescent="0.25">
      <c r="A12" s="10">
        <v>5</v>
      </c>
      <c r="B12" s="10">
        <v>1006</v>
      </c>
      <c r="C12" s="11" t="s">
        <v>253</v>
      </c>
      <c r="D12" s="37" t="s">
        <v>37</v>
      </c>
      <c r="E12" s="37" t="s">
        <v>41</v>
      </c>
      <c r="F12" s="13">
        <v>40711</v>
      </c>
      <c r="G12" s="38">
        <v>36401</v>
      </c>
      <c r="H12" s="39" t="s">
        <v>65</v>
      </c>
      <c r="I12" s="10">
        <v>37</v>
      </c>
      <c r="J12" s="10">
        <v>37</v>
      </c>
      <c r="K12" s="10">
        <v>32</v>
      </c>
      <c r="L12" s="10">
        <v>46</v>
      </c>
      <c r="M12" s="10">
        <v>13</v>
      </c>
      <c r="N12" s="10">
        <v>18</v>
      </c>
      <c r="O12" s="10">
        <v>32</v>
      </c>
      <c r="P12" s="10">
        <v>25</v>
      </c>
      <c r="Q12" s="10">
        <v>17</v>
      </c>
      <c r="R12" s="10">
        <v>31</v>
      </c>
      <c r="S12" s="10">
        <v>34</v>
      </c>
      <c r="T12" s="10">
        <v>21</v>
      </c>
      <c r="U12" s="10">
        <v>14</v>
      </c>
      <c r="V12" s="10">
        <v>29</v>
      </c>
      <c r="W12" s="10">
        <v>82</v>
      </c>
      <c r="X12" s="10">
        <v>91</v>
      </c>
      <c r="Y12" s="10">
        <v>73</v>
      </c>
      <c r="Z12" s="10">
        <v>92</v>
      </c>
      <c r="AA12" s="22">
        <f t="shared" si="13"/>
        <v>62</v>
      </c>
      <c r="AB12" s="22" t="str">
        <f t="shared" si="0"/>
        <v>B+</v>
      </c>
      <c r="AC12" s="22">
        <f t="shared" si="14"/>
        <v>54</v>
      </c>
      <c r="AD12" s="22" t="str">
        <f t="shared" si="1"/>
        <v>B+</v>
      </c>
      <c r="AE12" s="22">
        <f t="shared" si="15"/>
        <v>63</v>
      </c>
      <c r="AF12" s="22" t="str">
        <f t="shared" si="2"/>
        <v>B+</v>
      </c>
      <c r="AG12" s="22">
        <f t="shared" si="16"/>
        <v>80</v>
      </c>
      <c r="AH12" s="22" t="str">
        <f t="shared" si="3"/>
        <v>A</v>
      </c>
      <c r="AI12" s="22">
        <f t="shared" si="17"/>
        <v>34</v>
      </c>
      <c r="AJ12" s="22" t="str">
        <f t="shared" si="4"/>
        <v>B+</v>
      </c>
      <c r="AK12" s="22">
        <f t="shared" si="18"/>
        <v>32</v>
      </c>
      <c r="AL12" s="22" t="str">
        <f t="shared" si="5"/>
        <v>B+</v>
      </c>
      <c r="AM12" s="22">
        <f t="shared" si="19"/>
        <v>61</v>
      </c>
      <c r="AN12" s="22" t="str">
        <f t="shared" si="6"/>
        <v>B+</v>
      </c>
      <c r="AO12" s="22">
        <f t="shared" si="20"/>
        <v>82</v>
      </c>
      <c r="AP12" s="22" t="str">
        <f t="shared" si="7"/>
        <v>A</v>
      </c>
      <c r="AQ12" s="22">
        <f t="shared" si="21"/>
        <v>91</v>
      </c>
      <c r="AR12" s="22" t="str">
        <f t="shared" si="8"/>
        <v>A+</v>
      </c>
      <c r="AS12" s="22">
        <f t="shared" si="22"/>
        <v>73</v>
      </c>
      <c r="AT12" s="22" t="str">
        <f t="shared" si="9"/>
        <v>A</v>
      </c>
      <c r="AU12" s="22">
        <f t="shared" si="23"/>
        <v>92</v>
      </c>
      <c r="AV12" s="22" t="str">
        <f t="shared" si="10"/>
        <v>A+</v>
      </c>
      <c r="AW12" s="22">
        <f t="shared" si="24"/>
        <v>724</v>
      </c>
      <c r="AX12" s="22" t="str">
        <f t="shared" si="11"/>
        <v>A</v>
      </c>
      <c r="AY12" s="10">
        <v>165</v>
      </c>
      <c r="AZ12" s="22">
        <f t="shared" si="12"/>
        <v>76</v>
      </c>
      <c r="BA12" s="33" t="str">
        <f t="shared" si="25"/>
        <v>Passed</v>
      </c>
    </row>
    <row r="13" spans="1:53" s="15" customFormat="1" ht="16.5" customHeight="1" x14ac:dyDescent="0.25">
      <c r="A13" s="10">
        <v>6</v>
      </c>
      <c r="B13" s="10">
        <v>1031</v>
      </c>
      <c r="C13" s="11" t="s">
        <v>254</v>
      </c>
      <c r="D13" s="37" t="s">
        <v>37</v>
      </c>
      <c r="E13" s="37" t="s">
        <v>41</v>
      </c>
      <c r="F13" s="13">
        <v>40714</v>
      </c>
      <c r="G13" s="38">
        <v>37114</v>
      </c>
      <c r="H13" s="39" t="s">
        <v>74</v>
      </c>
      <c r="I13" s="10">
        <v>23</v>
      </c>
      <c r="J13" s="10">
        <v>25</v>
      </c>
      <c r="K13" s="10">
        <v>18</v>
      </c>
      <c r="L13" s="10">
        <v>27</v>
      </c>
      <c r="M13" s="10">
        <v>10</v>
      </c>
      <c r="N13" s="10">
        <v>14</v>
      </c>
      <c r="O13" s="10">
        <v>34</v>
      </c>
      <c r="P13" s="10">
        <v>17</v>
      </c>
      <c r="Q13" s="10">
        <v>13</v>
      </c>
      <c r="R13" s="10">
        <v>32</v>
      </c>
      <c r="S13" s="10">
        <v>13</v>
      </c>
      <c r="T13" s="10">
        <v>2</v>
      </c>
      <c r="U13" s="10">
        <v>12</v>
      </c>
      <c r="V13" s="10">
        <v>32</v>
      </c>
      <c r="W13" s="10">
        <v>59</v>
      </c>
      <c r="X13" s="10">
        <v>65</v>
      </c>
      <c r="Y13" s="10">
        <v>52</v>
      </c>
      <c r="Z13" s="10">
        <v>64</v>
      </c>
      <c r="AA13" s="22">
        <f t="shared" si="13"/>
        <v>40</v>
      </c>
      <c r="AB13" s="22" t="str">
        <f t="shared" si="0"/>
        <v>C</v>
      </c>
      <c r="AC13" s="22">
        <f t="shared" si="14"/>
        <v>38</v>
      </c>
      <c r="AD13" s="22" t="str">
        <f t="shared" si="1"/>
        <v>C</v>
      </c>
      <c r="AE13" s="22">
        <f t="shared" si="15"/>
        <v>50</v>
      </c>
      <c r="AF13" s="22" t="str">
        <f t="shared" si="2"/>
        <v>B</v>
      </c>
      <c r="AG13" s="22">
        <f t="shared" si="16"/>
        <v>40</v>
      </c>
      <c r="AH13" s="22" t="str">
        <f t="shared" si="3"/>
        <v>C</v>
      </c>
      <c r="AI13" s="22">
        <f t="shared" si="17"/>
        <v>12</v>
      </c>
      <c r="AJ13" s="22" t="str">
        <f t="shared" si="4"/>
        <v>C</v>
      </c>
      <c r="AK13" s="22">
        <f t="shared" si="18"/>
        <v>26</v>
      </c>
      <c r="AL13" s="22" t="str">
        <f t="shared" si="5"/>
        <v>B+</v>
      </c>
      <c r="AM13" s="22">
        <f t="shared" si="19"/>
        <v>66</v>
      </c>
      <c r="AN13" s="22" t="str">
        <f t="shared" si="6"/>
        <v>B+</v>
      </c>
      <c r="AO13" s="22">
        <f t="shared" si="20"/>
        <v>59</v>
      </c>
      <c r="AP13" s="22" t="str">
        <f t="shared" si="7"/>
        <v>B+</v>
      </c>
      <c r="AQ13" s="22">
        <f t="shared" si="21"/>
        <v>65</v>
      </c>
      <c r="AR13" s="22" t="str">
        <f t="shared" si="8"/>
        <v>B+</v>
      </c>
      <c r="AS13" s="22">
        <f t="shared" si="22"/>
        <v>52</v>
      </c>
      <c r="AT13" s="22" t="str">
        <f t="shared" si="9"/>
        <v>B+</v>
      </c>
      <c r="AU13" s="22">
        <f t="shared" si="23"/>
        <v>64</v>
      </c>
      <c r="AV13" s="22" t="str">
        <f t="shared" si="10"/>
        <v>B+</v>
      </c>
      <c r="AW13" s="22">
        <f t="shared" si="24"/>
        <v>512</v>
      </c>
      <c r="AX13" s="22" t="str">
        <f t="shared" si="11"/>
        <v>B+</v>
      </c>
      <c r="AY13" s="10">
        <v>166</v>
      </c>
      <c r="AZ13" s="22">
        <f t="shared" si="12"/>
        <v>76</v>
      </c>
      <c r="BA13" s="33" t="str">
        <f t="shared" si="25"/>
        <v>Passed</v>
      </c>
    </row>
    <row r="14" spans="1:53" s="15" customFormat="1" ht="16.5" customHeight="1" x14ac:dyDescent="0.25">
      <c r="A14" s="10">
        <v>7</v>
      </c>
      <c r="B14" s="10">
        <v>1017</v>
      </c>
      <c r="C14" s="11" t="s">
        <v>255</v>
      </c>
      <c r="D14" s="37" t="s">
        <v>37</v>
      </c>
      <c r="E14" s="37" t="s">
        <v>42</v>
      </c>
      <c r="F14" s="13">
        <v>40711</v>
      </c>
      <c r="G14" s="38">
        <v>37106</v>
      </c>
      <c r="H14" s="39" t="s">
        <v>63</v>
      </c>
      <c r="I14" s="10">
        <v>26</v>
      </c>
      <c r="J14" s="10">
        <v>25</v>
      </c>
      <c r="K14" s="10">
        <v>26</v>
      </c>
      <c r="L14" s="10">
        <v>30</v>
      </c>
      <c r="M14" s="10">
        <v>14</v>
      </c>
      <c r="N14" s="10">
        <v>17</v>
      </c>
      <c r="O14" s="10">
        <v>28</v>
      </c>
      <c r="P14" s="10">
        <v>13</v>
      </c>
      <c r="Q14" s="10">
        <v>12</v>
      </c>
      <c r="R14" s="10">
        <v>37</v>
      </c>
      <c r="S14" s="10">
        <v>18</v>
      </c>
      <c r="T14" s="10">
        <v>3</v>
      </c>
      <c r="U14" s="10">
        <v>10</v>
      </c>
      <c r="V14" s="10">
        <v>26</v>
      </c>
      <c r="W14" s="10">
        <v>64</v>
      </c>
      <c r="X14" s="10">
        <v>71</v>
      </c>
      <c r="Y14" s="10">
        <v>57</v>
      </c>
      <c r="Z14" s="10">
        <v>72</v>
      </c>
      <c r="AA14" s="22">
        <f t="shared" si="13"/>
        <v>39</v>
      </c>
      <c r="AB14" s="22" t="str">
        <f t="shared" si="0"/>
        <v>C</v>
      </c>
      <c r="AC14" s="22">
        <f t="shared" si="14"/>
        <v>37</v>
      </c>
      <c r="AD14" s="22" t="str">
        <f t="shared" si="1"/>
        <v>C</v>
      </c>
      <c r="AE14" s="22">
        <f t="shared" si="15"/>
        <v>63</v>
      </c>
      <c r="AF14" s="22" t="str">
        <f t="shared" si="2"/>
        <v>B+</v>
      </c>
      <c r="AG14" s="22">
        <f t="shared" si="16"/>
        <v>48</v>
      </c>
      <c r="AH14" s="22" t="str">
        <f t="shared" si="3"/>
        <v>B</v>
      </c>
      <c r="AI14" s="22">
        <f t="shared" si="17"/>
        <v>17</v>
      </c>
      <c r="AJ14" s="22" t="str">
        <f t="shared" si="4"/>
        <v>C</v>
      </c>
      <c r="AK14" s="22">
        <f t="shared" si="18"/>
        <v>27</v>
      </c>
      <c r="AL14" s="22" t="str">
        <f t="shared" si="5"/>
        <v>B+</v>
      </c>
      <c r="AM14" s="22">
        <f t="shared" si="19"/>
        <v>54</v>
      </c>
      <c r="AN14" s="22" t="str">
        <f t="shared" si="6"/>
        <v>B+</v>
      </c>
      <c r="AO14" s="22">
        <f t="shared" si="20"/>
        <v>64</v>
      </c>
      <c r="AP14" s="22" t="str">
        <f t="shared" si="7"/>
        <v>B+</v>
      </c>
      <c r="AQ14" s="22">
        <f t="shared" si="21"/>
        <v>71</v>
      </c>
      <c r="AR14" s="22" t="str">
        <f t="shared" si="8"/>
        <v>A</v>
      </c>
      <c r="AS14" s="22">
        <f t="shared" si="22"/>
        <v>57</v>
      </c>
      <c r="AT14" s="22" t="str">
        <f t="shared" si="9"/>
        <v>B+</v>
      </c>
      <c r="AU14" s="22">
        <f t="shared" si="23"/>
        <v>72</v>
      </c>
      <c r="AV14" s="22" t="str">
        <f t="shared" si="10"/>
        <v>A</v>
      </c>
      <c r="AW14" s="22">
        <f t="shared" si="24"/>
        <v>549</v>
      </c>
      <c r="AX14" s="22" t="str">
        <f t="shared" si="11"/>
        <v>B+</v>
      </c>
      <c r="AY14" s="10">
        <v>181</v>
      </c>
      <c r="AZ14" s="22">
        <f t="shared" si="12"/>
        <v>83</v>
      </c>
      <c r="BA14" s="33" t="str">
        <f t="shared" si="25"/>
        <v>Passed</v>
      </c>
    </row>
    <row r="15" spans="1:53" s="15" customFormat="1" ht="16.5" customHeight="1" x14ac:dyDescent="0.25">
      <c r="A15" s="10">
        <v>8</v>
      </c>
      <c r="B15" s="10">
        <v>1138</v>
      </c>
      <c r="C15" s="11" t="s">
        <v>256</v>
      </c>
      <c r="D15" s="37" t="s">
        <v>37</v>
      </c>
      <c r="E15" s="37" t="s">
        <v>41</v>
      </c>
      <c r="F15" s="13">
        <v>41438</v>
      </c>
      <c r="G15" s="38">
        <v>36762</v>
      </c>
      <c r="H15" s="39" t="s">
        <v>234</v>
      </c>
      <c r="I15" s="10">
        <v>30</v>
      </c>
      <c r="J15" s="10">
        <v>39</v>
      </c>
      <c r="K15" s="10">
        <v>41</v>
      </c>
      <c r="L15" s="10">
        <v>47</v>
      </c>
      <c r="M15" s="10">
        <v>23</v>
      </c>
      <c r="N15" s="10">
        <v>23</v>
      </c>
      <c r="O15" s="10">
        <v>43</v>
      </c>
      <c r="P15" s="10">
        <v>39</v>
      </c>
      <c r="Q15" s="10">
        <v>27</v>
      </c>
      <c r="R15" s="10">
        <v>47</v>
      </c>
      <c r="S15" s="10">
        <v>26</v>
      </c>
      <c r="T15" s="10">
        <v>34</v>
      </c>
      <c r="U15" s="10">
        <v>22</v>
      </c>
      <c r="V15" s="10">
        <v>42</v>
      </c>
      <c r="W15" s="10">
        <v>85</v>
      </c>
      <c r="X15" s="10">
        <v>94</v>
      </c>
      <c r="Y15" s="10">
        <v>75</v>
      </c>
      <c r="Z15" s="10">
        <v>93</v>
      </c>
      <c r="AA15" s="22">
        <f t="shared" si="13"/>
        <v>69</v>
      </c>
      <c r="AB15" s="22" t="str">
        <f t="shared" si="0"/>
        <v>B+</v>
      </c>
      <c r="AC15" s="22">
        <f t="shared" si="14"/>
        <v>66</v>
      </c>
      <c r="AD15" s="22" t="str">
        <f t="shared" si="1"/>
        <v>B+</v>
      </c>
      <c r="AE15" s="22">
        <f t="shared" si="15"/>
        <v>88</v>
      </c>
      <c r="AF15" s="22" t="str">
        <f t="shared" si="2"/>
        <v>A</v>
      </c>
      <c r="AG15" s="22">
        <f t="shared" si="16"/>
        <v>73</v>
      </c>
      <c r="AH15" s="22" t="str">
        <f t="shared" si="3"/>
        <v>A</v>
      </c>
      <c r="AI15" s="22">
        <f t="shared" si="17"/>
        <v>57</v>
      </c>
      <c r="AJ15" s="22" t="str">
        <f t="shared" si="4"/>
        <v>A+</v>
      </c>
      <c r="AK15" s="22">
        <f t="shared" si="18"/>
        <v>45</v>
      </c>
      <c r="AL15" s="22" t="str">
        <f t="shared" si="5"/>
        <v>A</v>
      </c>
      <c r="AM15" s="22">
        <f t="shared" si="19"/>
        <v>85</v>
      </c>
      <c r="AN15" s="22" t="str">
        <f t="shared" si="6"/>
        <v>A</v>
      </c>
      <c r="AO15" s="22">
        <f t="shared" si="20"/>
        <v>85</v>
      </c>
      <c r="AP15" s="22" t="str">
        <f t="shared" si="7"/>
        <v>A</v>
      </c>
      <c r="AQ15" s="22">
        <f t="shared" si="21"/>
        <v>94</v>
      </c>
      <c r="AR15" s="22" t="str">
        <f t="shared" si="8"/>
        <v>A+</v>
      </c>
      <c r="AS15" s="22">
        <f t="shared" si="22"/>
        <v>75</v>
      </c>
      <c r="AT15" s="22" t="str">
        <f t="shared" si="9"/>
        <v>A</v>
      </c>
      <c r="AU15" s="22">
        <f t="shared" si="23"/>
        <v>93</v>
      </c>
      <c r="AV15" s="22" t="str">
        <f t="shared" si="10"/>
        <v>A+</v>
      </c>
      <c r="AW15" s="22">
        <f t="shared" si="24"/>
        <v>830</v>
      </c>
      <c r="AX15" s="22" t="str">
        <f t="shared" si="11"/>
        <v>A</v>
      </c>
      <c r="AY15" s="10">
        <v>205</v>
      </c>
      <c r="AZ15" s="22">
        <f t="shared" si="12"/>
        <v>94</v>
      </c>
      <c r="BA15" s="33" t="str">
        <f t="shared" si="25"/>
        <v>Passed</v>
      </c>
    </row>
    <row r="16" spans="1:53" s="15" customFormat="1" ht="16.5" customHeight="1" x14ac:dyDescent="0.25">
      <c r="A16" s="10">
        <v>9</v>
      </c>
      <c r="B16" s="10">
        <v>1032</v>
      </c>
      <c r="C16" s="11" t="s">
        <v>257</v>
      </c>
      <c r="D16" s="37" t="s">
        <v>37</v>
      </c>
      <c r="E16" s="37" t="s">
        <v>39</v>
      </c>
      <c r="F16" s="13">
        <v>40714</v>
      </c>
      <c r="G16" s="38">
        <v>37108</v>
      </c>
      <c r="H16" s="39" t="s">
        <v>235</v>
      </c>
      <c r="I16" s="10">
        <v>45</v>
      </c>
      <c r="J16" s="10">
        <v>27</v>
      </c>
      <c r="K16" s="10">
        <v>43</v>
      </c>
      <c r="L16" s="10">
        <v>39</v>
      </c>
      <c r="M16" s="10">
        <v>17</v>
      </c>
      <c r="N16" s="10">
        <v>16</v>
      </c>
      <c r="O16" s="10">
        <v>28</v>
      </c>
      <c r="P16" s="10">
        <v>30</v>
      </c>
      <c r="Q16" s="10">
        <v>21</v>
      </c>
      <c r="R16" s="10">
        <v>42</v>
      </c>
      <c r="S16" s="10">
        <v>23</v>
      </c>
      <c r="T16" s="10">
        <v>26</v>
      </c>
      <c r="U16" s="10">
        <v>19</v>
      </c>
      <c r="V16" s="10">
        <v>28</v>
      </c>
      <c r="W16" s="10">
        <v>83</v>
      </c>
      <c r="X16" s="10">
        <v>92</v>
      </c>
      <c r="Y16" s="10">
        <v>74</v>
      </c>
      <c r="Z16" s="10">
        <v>93</v>
      </c>
      <c r="AA16" s="22">
        <f t="shared" si="13"/>
        <v>75</v>
      </c>
      <c r="AB16" s="22" t="str">
        <f t="shared" si="0"/>
        <v>A</v>
      </c>
      <c r="AC16" s="22">
        <f t="shared" si="14"/>
        <v>48</v>
      </c>
      <c r="AD16" s="22" t="str">
        <f t="shared" si="1"/>
        <v>B</v>
      </c>
      <c r="AE16" s="22">
        <f t="shared" si="15"/>
        <v>85</v>
      </c>
      <c r="AF16" s="22" t="str">
        <f t="shared" si="2"/>
        <v>A</v>
      </c>
      <c r="AG16" s="22">
        <f t="shared" si="16"/>
        <v>62</v>
      </c>
      <c r="AH16" s="22" t="str">
        <f t="shared" si="3"/>
        <v>B+</v>
      </c>
      <c r="AI16" s="22">
        <f t="shared" si="17"/>
        <v>43</v>
      </c>
      <c r="AJ16" s="22" t="str">
        <f t="shared" si="4"/>
        <v>A</v>
      </c>
      <c r="AK16" s="22">
        <f t="shared" si="18"/>
        <v>35</v>
      </c>
      <c r="AL16" s="22" t="str">
        <f t="shared" si="5"/>
        <v>B+</v>
      </c>
      <c r="AM16" s="22">
        <f t="shared" si="19"/>
        <v>56</v>
      </c>
      <c r="AN16" s="22" t="str">
        <f t="shared" si="6"/>
        <v>B+</v>
      </c>
      <c r="AO16" s="22">
        <f t="shared" si="20"/>
        <v>83</v>
      </c>
      <c r="AP16" s="22" t="str">
        <f t="shared" si="7"/>
        <v>A</v>
      </c>
      <c r="AQ16" s="22">
        <f t="shared" si="21"/>
        <v>92</v>
      </c>
      <c r="AR16" s="22" t="str">
        <f t="shared" si="8"/>
        <v>A+</v>
      </c>
      <c r="AS16" s="22">
        <f t="shared" si="22"/>
        <v>74</v>
      </c>
      <c r="AT16" s="22" t="str">
        <f t="shared" si="9"/>
        <v>A</v>
      </c>
      <c r="AU16" s="22">
        <f t="shared" si="23"/>
        <v>93</v>
      </c>
      <c r="AV16" s="22" t="str">
        <f t="shared" si="10"/>
        <v>A+</v>
      </c>
      <c r="AW16" s="22">
        <f t="shared" si="24"/>
        <v>746</v>
      </c>
      <c r="AX16" s="22" t="str">
        <f t="shared" si="11"/>
        <v>A</v>
      </c>
      <c r="AY16" s="10">
        <v>175</v>
      </c>
      <c r="AZ16" s="22">
        <f t="shared" si="12"/>
        <v>80</v>
      </c>
      <c r="BA16" s="33" t="str">
        <f t="shared" si="25"/>
        <v>Passed</v>
      </c>
    </row>
    <row r="17" spans="1:53" s="15" customFormat="1" ht="16.5" customHeight="1" x14ac:dyDescent="0.25">
      <c r="A17" s="10">
        <v>10</v>
      </c>
      <c r="B17" s="10">
        <v>993</v>
      </c>
      <c r="C17" s="11" t="s">
        <v>258</v>
      </c>
      <c r="D17" s="37" t="s">
        <v>37</v>
      </c>
      <c r="E17" s="37" t="s">
        <v>42</v>
      </c>
      <c r="F17" s="13">
        <v>40708</v>
      </c>
      <c r="G17" s="38">
        <v>37008</v>
      </c>
      <c r="H17" s="39" t="s">
        <v>236</v>
      </c>
      <c r="I17" s="10">
        <v>37</v>
      </c>
      <c r="J17" s="10">
        <v>30</v>
      </c>
      <c r="K17" s="10">
        <v>27</v>
      </c>
      <c r="L17" s="10">
        <v>43</v>
      </c>
      <c r="M17" s="10">
        <v>13</v>
      </c>
      <c r="N17" s="10">
        <v>17</v>
      </c>
      <c r="O17" s="10">
        <v>30</v>
      </c>
      <c r="P17" s="10">
        <v>15</v>
      </c>
      <c r="Q17" s="10">
        <v>14</v>
      </c>
      <c r="R17" s="10">
        <v>18</v>
      </c>
      <c r="S17" s="10">
        <v>12</v>
      </c>
      <c r="T17" s="10">
        <v>9</v>
      </c>
      <c r="U17" s="10">
        <v>5</v>
      </c>
      <c r="V17" s="10">
        <v>26</v>
      </c>
      <c r="W17" s="10">
        <v>83</v>
      </c>
      <c r="X17" s="10">
        <v>92</v>
      </c>
      <c r="Y17" s="10">
        <v>74</v>
      </c>
      <c r="Z17" s="10">
        <v>91</v>
      </c>
      <c r="AA17" s="22">
        <f t="shared" si="13"/>
        <v>52</v>
      </c>
      <c r="AB17" s="22" t="str">
        <f t="shared" si="0"/>
        <v>B+</v>
      </c>
      <c r="AC17" s="22">
        <f t="shared" si="14"/>
        <v>44</v>
      </c>
      <c r="AD17" s="22" t="str">
        <f t="shared" si="1"/>
        <v>B</v>
      </c>
      <c r="AE17" s="22">
        <f t="shared" si="15"/>
        <v>45</v>
      </c>
      <c r="AF17" s="22" t="str">
        <f t="shared" si="2"/>
        <v>B</v>
      </c>
      <c r="AG17" s="22">
        <f t="shared" si="16"/>
        <v>55</v>
      </c>
      <c r="AH17" s="22" t="str">
        <f t="shared" si="3"/>
        <v>B+</v>
      </c>
      <c r="AI17" s="22">
        <f t="shared" si="17"/>
        <v>22</v>
      </c>
      <c r="AJ17" s="22" t="str">
        <f t="shared" si="4"/>
        <v>B</v>
      </c>
      <c r="AK17" s="22">
        <f t="shared" si="18"/>
        <v>22</v>
      </c>
      <c r="AL17" s="22" t="str">
        <f t="shared" si="5"/>
        <v>B</v>
      </c>
      <c r="AM17" s="22">
        <f t="shared" si="19"/>
        <v>56</v>
      </c>
      <c r="AN17" s="22" t="str">
        <f t="shared" si="6"/>
        <v>B+</v>
      </c>
      <c r="AO17" s="22">
        <f t="shared" si="20"/>
        <v>83</v>
      </c>
      <c r="AP17" s="22" t="str">
        <f t="shared" si="7"/>
        <v>A</v>
      </c>
      <c r="AQ17" s="22">
        <f t="shared" si="21"/>
        <v>92</v>
      </c>
      <c r="AR17" s="22" t="str">
        <f t="shared" si="8"/>
        <v>A+</v>
      </c>
      <c r="AS17" s="22">
        <f t="shared" si="22"/>
        <v>74</v>
      </c>
      <c r="AT17" s="22" t="str">
        <f t="shared" si="9"/>
        <v>A</v>
      </c>
      <c r="AU17" s="22">
        <f t="shared" si="23"/>
        <v>91</v>
      </c>
      <c r="AV17" s="22" t="str">
        <f t="shared" si="10"/>
        <v>A+</v>
      </c>
      <c r="AW17" s="22">
        <f t="shared" si="24"/>
        <v>636</v>
      </c>
      <c r="AX17" s="22" t="str">
        <f t="shared" si="11"/>
        <v>B+</v>
      </c>
      <c r="AY17" s="10">
        <v>189</v>
      </c>
      <c r="AZ17" s="22">
        <f t="shared" si="12"/>
        <v>87</v>
      </c>
      <c r="BA17" s="33" t="str">
        <f t="shared" si="25"/>
        <v>Passed</v>
      </c>
    </row>
    <row r="18" spans="1:53" s="15" customFormat="1" ht="16.5" customHeight="1" x14ac:dyDescent="0.25">
      <c r="A18" s="10">
        <v>11</v>
      </c>
      <c r="B18" s="10">
        <v>994</v>
      </c>
      <c r="C18" s="11" t="s">
        <v>259</v>
      </c>
      <c r="D18" s="37" t="s">
        <v>37</v>
      </c>
      <c r="E18" s="37" t="s">
        <v>41</v>
      </c>
      <c r="F18" s="13">
        <v>40709</v>
      </c>
      <c r="G18" s="38">
        <v>36996</v>
      </c>
      <c r="H18" s="39" t="s">
        <v>180</v>
      </c>
      <c r="I18" s="10">
        <v>45</v>
      </c>
      <c r="J18" s="10">
        <v>45</v>
      </c>
      <c r="K18" s="10">
        <v>42</v>
      </c>
      <c r="L18" s="10">
        <v>44</v>
      </c>
      <c r="M18" s="10">
        <v>20</v>
      </c>
      <c r="N18" s="10">
        <v>15</v>
      </c>
      <c r="O18" s="10">
        <v>43</v>
      </c>
      <c r="P18" s="10">
        <v>44</v>
      </c>
      <c r="Q18" s="10">
        <v>31</v>
      </c>
      <c r="R18" s="10">
        <v>48</v>
      </c>
      <c r="S18" s="10">
        <v>42</v>
      </c>
      <c r="T18" s="10">
        <v>38</v>
      </c>
      <c r="U18" s="10">
        <v>13</v>
      </c>
      <c r="V18" s="10">
        <v>43</v>
      </c>
      <c r="W18" s="10">
        <v>83</v>
      </c>
      <c r="X18" s="10">
        <v>92</v>
      </c>
      <c r="Y18" s="10">
        <v>74</v>
      </c>
      <c r="Z18" s="10">
        <v>93</v>
      </c>
      <c r="AA18" s="22">
        <f t="shared" si="13"/>
        <v>89</v>
      </c>
      <c r="AB18" s="22" t="str">
        <f t="shared" si="0"/>
        <v>A</v>
      </c>
      <c r="AC18" s="22">
        <f t="shared" si="14"/>
        <v>76</v>
      </c>
      <c r="AD18" s="22" t="str">
        <f t="shared" si="1"/>
        <v>A</v>
      </c>
      <c r="AE18" s="22">
        <f t="shared" si="15"/>
        <v>90</v>
      </c>
      <c r="AF18" s="22" t="str">
        <f t="shared" si="2"/>
        <v>A</v>
      </c>
      <c r="AG18" s="22">
        <f t="shared" si="16"/>
        <v>86</v>
      </c>
      <c r="AH18" s="22" t="str">
        <f t="shared" si="3"/>
        <v>A</v>
      </c>
      <c r="AI18" s="22">
        <f t="shared" si="17"/>
        <v>58</v>
      </c>
      <c r="AJ18" s="22" t="str">
        <f t="shared" si="4"/>
        <v>A+</v>
      </c>
      <c r="AK18" s="22">
        <f t="shared" si="18"/>
        <v>28</v>
      </c>
      <c r="AL18" s="22" t="str">
        <f t="shared" si="5"/>
        <v>B+</v>
      </c>
      <c r="AM18" s="22">
        <f t="shared" si="19"/>
        <v>86</v>
      </c>
      <c r="AN18" s="22" t="str">
        <f t="shared" si="6"/>
        <v>A</v>
      </c>
      <c r="AO18" s="22">
        <f t="shared" si="20"/>
        <v>83</v>
      </c>
      <c r="AP18" s="22" t="str">
        <f t="shared" si="7"/>
        <v>A</v>
      </c>
      <c r="AQ18" s="22">
        <f t="shared" si="21"/>
        <v>92</v>
      </c>
      <c r="AR18" s="22" t="str">
        <f t="shared" si="8"/>
        <v>A+</v>
      </c>
      <c r="AS18" s="22">
        <f t="shared" si="22"/>
        <v>74</v>
      </c>
      <c r="AT18" s="22" t="str">
        <f t="shared" si="9"/>
        <v>A</v>
      </c>
      <c r="AU18" s="22">
        <f t="shared" si="23"/>
        <v>93</v>
      </c>
      <c r="AV18" s="22" t="str">
        <f t="shared" si="10"/>
        <v>A+</v>
      </c>
      <c r="AW18" s="22">
        <f t="shared" si="24"/>
        <v>855</v>
      </c>
      <c r="AX18" s="22" t="str">
        <f t="shared" si="11"/>
        <v>A</v>
      </c>
      <c r="AY18" s="10">
        <v>198</v>
      </c>
      <c r="AZ18" s="22">
        <f t="shared" si="12"/>
        <v>91</v>
      </c>
      <c r="BA18" s="33" t="str">
        <f t="shared" si="25"/>
        <v>Passed</v>
      </c>
    </row>
    <row r="19" spans="1:53" s="15" customFormat="1" ht="16.5" customHeight="1" x14ac:dyDescent="0.25">
      <c r="A19" s="10">
        <v>12</v>
      </c>
      <c r="B19" s="10">
        <v>1050</v>
      </c>
      <c r="C19" s="11" t="s">
        <v>260</v>
      </c>
      <c r="D19" s="37" t="s">
        <v>37</v>
      </c>
      <c r="E19" s="37" t="s">
        <v>39</v>
      </c>
      <c r="F19" s="13">
        <v>40722</v>
      </c>
      <c r="G19" s="38">
        <v>36454</v>
      </c>
      <c r="H19" s="39" t="s">
        <v>144</v>
      </c>
      <c r="I19" s="10">
        <v>33</v>
      </c>
      <c r="J19" s="10">
        <v>39</v>
      </c>
      <c r="K19" s="10">
        <v>39</v>
      </c>
      <c r="L19" s="10">
        <v>42</v>
      </c>
      <c r="M19" s="10">
        <v>20</v>
      </c>
      <c r="N19" s="10">
        <v>21</v>
      </c>
      <c r="O19" s="10">
        <v>44</v>
      </c>
      <c r="P19" s="10">
        <v>46</v>
      </c>
      <c r="Q19" s="10">
        <v>21</v>
      </c>
      <c r="R19" s="10">
        <v>48</v>
      </c>
      <c r="S19" s="10">
        <v>29</v>
      </c>
      <c r="T19" s="10">
        <v>31</v>
      </c>
      <c r="U19" s="10">
        <v>19</v>
      </c>
      <c r="V19" s="10">
        <v>38</v>
      </c>
      <c r="W19" s="10">
        <v>82</v>
      </c>
      <c r="X19" s="10">
        <v>91</v>
      </c>
      <c r="Y19" s="10">
        <v>73</v>
      </c>
      <c r="Z19" s="10">
        <v>90</v>
      </c>
      <c r="AA19" s="22">
        <f t="shared" si="13"/>
        <v>79</v>
      </c>
      <c r="AB19" s="22" t="str">
        <f t="shared" si="0"/>
        <v>A</v>
      </c>
      <c r="AC19" s="22">
        <f t="shared" si="14"/>
        <v>60</v>
      </c>
      <c r="AD19" s="22" t="str">
        <f t="shared" si="1"/>
        <v>B+</v>
      </c>
      <c r="AE19" s="22">
        <f t="shared" si="15"/>
        <v>87</v>
      </c>
      <c r="AF19" s="22" t="str">
        <f t="shared" si="2"/>
        <v>A</v>
      </c>
      <c r="AG19" s="22">
        <f t="shared" si="16"/>
        <v>71</v>
      </c>
      <c r="AH19" s="22" t="str">
        <f t="shared" si="3"/>
        <v>A</v>
      </c>
      <c r="AI19" s="22">
        <f t="shared" si="17"/>
        <v>51</v>
      </c>
      <c r="AJ19" s="22" t="str">
        <f t="shared" si="4"/>
        <v>A+</v>
      </c>
      <c r="AK19" s="22">
        <f t="shared" si="18"/>
        <v>40</v>
      </c>
      <c r="AL19" s="22" t="str">
        <f t="shared" si="5"/>
        <v>A</v>
      </c>
      <c r="AM19" s="22">
        <f t="shared" si="19"/>
        <v>82</v>
      </c>
      <c r="AN19" s="22" t="str">
        <f t="shared" si="6"/>
        <v>A</v>
      </c>
      <c r="AO19" s="22">
        <f t="shared" si="20"/>
        <v>82</v>
      </c>
      <c r="AP19" s="22" t="str">
        <f t="shared" si="7"/>
        <v>A</v>
      </c>
      <c r="AQ19" s="22">
        <f t="shared" si="21"/>
        <v>91</v>
      </c>
      <c r="AR19" s="22" t="str">
        <f t="shared" si="8"/>
        <v>A+</v>
      </c>
      <c r="AS19" s="22">
        <f t="shared" si="22"/>
        <v>73</v>
      </c>
      <c r="AT19" s="22" t="str">
        <f t="shared" si="9"/>
        <v>A</v>
      </c>
      <c r="AU19" s="22">
        <f t="shared" si="23"/>
        <v>90</v>
      </c>
      <c r="AV19" s="22" t="str">
        <f t="shared" si="10"/>
        <v>A</v>
      </c>
      <c r="AW19" s="22">
        <f t="shared" si="24"/>
        <v>806</v>
      </c>
      <c r="AX19" s="22" t="str">
        <f t="shared" si="11"/>
        <v>A</v>
      </c>
      <c r="AY19" s="10">
        <v>163</v>
      </c>
      <c r="AZ19" s="22">
        <f t="shared" si="12"/>
        <v>75</v>
      </c>
      <c r="BA19" s="33" t="str">
        <f t="shared" si="25"/>
        <v>Passed</v>
      </c>
    </row>
    <row r="20" spans="1:53" s="15" customFormat="1" ht="16.5" customHeight="1" x14ac:dyDescent="0.25">
      <c r="A20" s="10">
        <v>13</v>
      </c>
      <c r="B20" s="10">
        <v>1019</v>
      </c>
      <c r="C20" s="11" t="s">
        <v>261</v>
      </c>
      <c r="D20" s="37" t="s">
        <v>37</v>
      </c>
      <c r="E20" s="37" t="s">
        <v>39</v>
      </c>
      <c r="F20" s="13">
        <v>40711</v>
      </c>
      <c r="G20" s="38">
        <v>36922</v>
      </c>
      <c r="H20" s="39" t="s">
        <v>167</v>
      </c>
      <c r="I20" s="10">
        <v>35</v>
      </c>
      <c r="J20" s="10">
        <v>29</v>
      </c>
      <c r="K20" s="10">
        <v>39</v>
      </c>
      <c r="L20" s="10">
        <v>23</v>
      </c>
      <c r="M20" s="10">
        <v>18</v>
      </c>
      <c r="N20" s="10">
        <v>18</v>
      </c>
      <c r="O20" s="10">
        <v>33</v>
      </c>
      <c r="P20" s="10">
        <v>30</v>
      </c>
      <c r="Q20" s="10">
        <v>15</v>
      </c>
      <c r="R20" s="10">
        <v>22</v>
      </c>
      <c r="S20" s="10">
        <v>15</v>
      </c>
      <c r="T20" s="10">
        <v>24</v>
      </c>
      <c r="U20" s="10">
        <v>12</v>
      </c>
      <c r="V20" s="10">
        <v>29</v>
      </c>
      <c r="W20" s="10">
        <v>68</v>
      </c>
      <c r="X20" s="10">
        <v>75</v>
      </c>
      <c r="Y20" s="10">
        <v>60</v>
      </c>
      <c r="Z20" s="10">
        <v>76</v>
      </c>
      <c r="AA20" s="22">
        <f t="shared" si="13"/>
        <v>65</v>
      </c>
      <c r="AB20" s="22" t="str">
        <f t="shared" si="0"/>
        <v>B+</v>
      </c>
      <c r="AC20" s="22">
        <f t="shared" si="14"/>
        <v>44</v>
      </c>
      <c r="AD20" s="22" t="str">
        <f t="shared" si="1"/>
        <v>B</v>
      </c>
      <c r="AE20" s="22">
        <f t="shared" si="15"/>
        <v>61</v>
      </c>
      <c r="AF20" s="22" t="str">
        <f t="shared" si="2"/>
        <v>B+</v>
      </c>
      <c r="AG20" s="22">
        <f t="shared" si="16"/>
        <v>38</v>
      </c>
      <c r="AH20" s="22" t="str">
        <f t="shared" si="3"/>
        <v>C</v>
      </c>
      <c r="AI20" s="22">
        <f t="shared" si="17"/>
        <v>42</v>
      </c>
      <c r="AJ20" s="22" t="str">
        <f t="shared" si="4"/>
        <v>A</v>
      </c>
      <c r="AK20" s="22">
        <f t="shared" si="18"/>
        <v>30</v>
      </c>
      <c r="AL20" s="22" t="str">
        <f t="shared" si="5"/>
        <v>B+</v>
      </c>
      <c r="AM20" s="22">
        <f t="shared" si="19"/>
        <v>62</v>
      </c>
      <c r="AN20" s="22" t="str">
        <f t="shared" si="6"/>
        <v>B+</v>
      </c>
      <c r="AO20" s="22">
        <f t="shared" si="20"/>
        <v>68</v>
      </c>
      <c r="AP20" s="22" t="str">
        <f t="shared" si="7"/>
        <v>B+</v>
      </c>
      <c r="AQ20" s="22">
        <f t="shared" si="21"/>
        <v>75</v>
      </c>
      <c r="AR20" s="22" t="str">
        <f t="shared" si="8"/>
        <v>A</v>
      </c>
      <c r="AS20" s="22">
        <f t="shared" si="22"/>
        <v>60</v>
      </c>
      <c r="AT20" s="22" t="str">
        <f t="shared" si="9"/>
        <v>B+</v>
      </c>
      <c r="AU20" s="22">
        <f t="shared" si="23"/>
        <v>76</v>
      </c>
      <c r="AV20" s="22" t="str">
        <f t="shared" si="10"/>
        <v>A</v>
      </c>
      <c r="AW20" s="22">
        <f t="shared" si="24"/>
        <v>621</v>
      </c>
      <c r="AX20" s="22" t="str">
        <f t="shared" si="11"/>
        <v>B+</v>
      </c>
      <c r="AY20" s="10">
        <v>164</v>
      </c>
      <c r="AZ20" s="22">
        <f t="shared" si="12"/>
        <v>75</v>
      </c>
      <c r="BA20" s="33" t="str">
        <f t="shared" si="25"/>
        <v>Passed</v>
      </c>
    </row>
    <row r="21" spans="1:53" s="15" customFormat="1" ht="16.5" customHeight="1" x14ac:dyDescent="0.25">
      <c r="A21" s="10">
        <v>14</v>
      </c>
      <c r="B21" s="10">
        <v>1029</v>
      </c>
      <c r="C21" s="11" t="s">
        <v>262</v>
      </c>
      <c r="D21" s="37" t="s">
        <v>37</v>
      </c>
      <c r="E21" s="37" t="s">
        <v>39</v>
      </c>
      <c r="F21" s="13">
        <v>40714</v>
      </c>
      <c r="G21" s="38">
        <v>36923</v>
      </c>
      <c r="H21" s="39" t="s">
        <v>57</v>
      </c>
      <c r="I21" s="10">
        <v>45</v>
      </c>
      <c r="J21" s="10">
        <v>22</v>
      </c>
      <c r="K21" s="10">
        <v>43</v>
      </c>
      <c r="L21" s="10">
        <v>37</v>
      </c>
      <c r="M21" s="10">
        <v>22</v>
      </c>
      <c r="N21" s="10">
        <v>18</v>
      </c>
      <c r="O21" s="10">
        <v>39</v>
      </c>
      <c r="P21" s="10">
        <v>46</v>
      </c>
      <c r="Q21" s="10">
        <v>27</v>
      </c>
      <c r="R21" s="10">
        <v>41</v>
      </c>
      <c r="S21" s="10">
        <v>20</v>
      </c>
      <c r="T21" s="10">
        <v>32</v>
      </c>
      <c r="U21" s="10">
        <v>21</v>
      </c>
      <c r="V21" s="10">
        <v>32</v>
      </c>
      <c r="W21" s="10">
        <v>73</v>
      </c>
      <c r="X21" s="10">
        <v>81</v>
      </c>
      <c r="Y21" s="10">
        <v>65</v>
      </c>
      <c r="Z21" s="10">
        <v>80</v>
      </c>
      <c r="AA21" s="22">
        <f t="shared" si="13"/>
        <v>91</v>
      </c>
      <c r="AB21" s="22" t="str">
        <f t="shared" si="0"/>
        <v>A+</v>
      </c>
      <c r="AC21" s="22">
        <f t="shared" si="14"/>
        <v>49</v>
      </c>
      <c r="AD21" s="22" t="str">
        <f t="shared" si="1"/>
        <v>B</v>
      </c>
      <c r="AE21" s="22">
        <f t="shared" si="15"/>
        <v>84</v>
      </c>
      <c r="AF21" s="22" t="str">
        <f t="shared" si="2"/>
        <v>A</v>
      </c>
      <c r="AG21" s="22">
        <f t="shared" si="16"/>
        <v>57</v>
      </c>
      <c r="AH21" s="22" t="str">
        <f t="shared" si="3"/>
        <v>B+</v>
      </c>
      <c r="AI21" s="22">
        <f t="shared" si="17"/>
        <v>54</v>
      </c>
      <c r="AJ21" s="22" t="str">
        <f t="shared" si="4"/>
        <v>A+</v>
      </c>
      <c r="AK21" s="22">
        <f t="shared" si="18"/>
        <v>39</v>
      </c>
      <c r="AL21" s="22" t="str">
        <f t="shared" si="5"/>
        <v>A</v>
      </c>
      <c r="AM21" s="22">
        <f t="shared" si="19"/>
        <v>71</v>
      </c>
      <c r="AN21" s="22" t="str">
        <f t="shared" si="6"/>
        <v>A</v>
      </c>
      <c r="AO21" s="22">
        <f t="shared" si="20"/>
        <v>73</v>
      </c>
      <c r="AP21" s="22" t="str">
        <f t="shared" si="7"/>
        <v>A</v>
      </c>
      <c r="AQ21" s="22">
        <f t="shared" si="21"/>
        <v>81</v>
      </c>
      <c r="AR21" s="22" t="str">
        <f t="shared" si="8"/>
        <v>A</v>
      </c>
      <c r="AS21" s="22">
        <f t="shared" si="22"/>
        <v>65</v>
      </c>
      <c r="AT21" s="22" t="str">
        <f t="shared" si="9"/>
        <v>B+</v>
      </c>
      <c r="AU21" s="22">
        <f t="shared" si="23"/>
        <v>80</v>
      </c>
      <c r="AV21" s="22" t="str">
        <f t="shared" si="10"/>
        <v>A</v>
      </c>
      <c r="AW21" s="22">
        <f t="shared" si="24"/>
        <v>744</v>
      </c>
      <c r="AX21" s="22" t="str">
        <f t="shared" si="11"/>
        <v>A</v>
      </c>
      <c r="AY21" s="10">
        <v>209</v>
      </c>
      <c r="AZ21" s="22">
        <f t="shared" si="12"/>
        <v>96</v>
      </c>
      <c r="BA21" s="33" t="str">
        <f t="shared" si="25"/>
        <v>Passed</v>
      </c>
    </row>
    <row r="22" spans="1:53" s="15" customFormat="1" ht="16.5" customHeight="1" x14ac:dyDescent="0.25">
      <c r="A22" s="10">
        <v>15</v>
      </c>
      <c r="B22" s="10">
        <v>1028</v>
      </c>
      <c r="C22" s="11" t="s">
        <v>263</v>
      </c>
      <c r="D22" s="37" t="s">
        <v>37</v>
      </c>
      <c r="E22" s="37" t="s">
        <v>39</v>
      </c>
      <c r="F22" s="13">
        <v>40714</v>
      </c>
      <c r="G22" s="38">
        <v>36893</v>
      </c>
      <c r="H22" s="39" t="s">
        <v>58</v>
      </c>
      <c r="I22" s="10">
        <v>45</v>
      </c>
      <c r="J22" s="10">
        <v>38</v>
      </c>
      <c r="K22" s="10">
        <v>38</v>
      </c>
      <c r="L22" s="10">
        <v>32</v>
      </c>
      <c r="M22" s="10">
        <v>21</v>
      </c>
      <c r="N22" s="10">
        <v>18</v>
      </c>
      <c r="O22" s="10">
        <v>43</v>
      </c>
      <c r="P22" s="10">
        <v>44</v>
      </c>
      <c r="Q22" s="10">
        <v>26</v>
      </c>
      <c r="R22" s="10">
        <v>43</v>
      </c>
      <c r="S22" s="10">
        <v>15</v>
      </c>
      <c r="T22" s="10">
        <v>28</v>
      </c>
      <c r="U22" s="10">
        <v>23</v>
      </c>
      <c r="V22" s="10">
        <v>34</v>
      </c>
      <c r="W22" s="10">
        <v>70</v>
      </c>
      <c r="X22" s="10">
        <v>78</v>
      </c>
      <c r="Y22" s="10">
        <v>62</v>
      </c>
      <c r="Z22" s="10">
        <v>79</v>
      </c>
      <c r="AA22" s="22">
        <f t="shared" si="13"/>
        <v>89</v>
      </c>
      <c r="AB22" s="22" t="str">
        <f t="shared" si="0"/>
        <v>A</v>
      </c>
      <c r="AC22" s="22">
        <f t="shared" si="14"/>
        <v>64</v>
      </c>
      <c r="AD22" s="22" t="str">
        <f t="shared" si="1"/>
        <v>B+</v>
      </c>
      <c r="AE22" s="22">
        <f t="shared" si="15"/>
        <v>81</v>
      </c>
      <c r="AF22" s="22" t="str">
        <f t="shared" si="2"/>
        <v>A</v>
      </c>
      <c r="AG22" s="22">
        <f t="shared" si="16"/>
        <v>47</v>
      </c>
      <c r="AH22" s="22" t="str">
        <f t="shared" si="3"/>
        <v>B</v>
      </c>
      <c r="AI22" s="22">
        <f t="shared" si="17"/>
        <v>49</v>
      </c>
      <c r="AJ22" s="22" t="str">
        <f t="shared" si="4"/>
        <v>A+</v>
      </c>
      <c r="AK22" s="22">
        <f t="shared" si="18"/>
        <v>41</v>
      </c>
      <c r="AL22" s="22" t="str">
        <f t="shared" si="5"/>
        <v>A</v>
      </c>
      <c r="AM22" s="22">
        <f t="shared" si="19"/>
        <v>77</v>
      </c>
      <c r="AN22" s="22" t="str">
        <f t="shared" si="6"/>
        <v>A</v>
      </c>
      <c r="AO22" s="22">
        <f t="shared" si="20"/>
        <v>70</v>
      </c>
      <c r="AP22" s="22" t="str">
        <f t="shared" si="7"/>
        <v>B+</v>
      </c>
      <c r="AQ22" s="22">
        <f t="shared" si="21"/>
        <v>78</v>
      </c>
      <c r="AR22" s="22" t="str">
        <f t="shared" si="8"/>
        <v>A</v>
      </c>
      <c r="AS22" s="22">
        <f t="shared" si="22"/>
        <v>62</v>
      </c>
      <c r="AT22" s="22" t="str">
        <f t="shared" si="9"/>
        <v>B+</v>
      </c>
      <c r="AU22" s="22">
        <f t="shared" si="23"/>
        <v>79</v>
      </c>
      <c r="AV22" s="22" t="str">
        <f t="shared" si="10"/>
        <v>A</v>
      </c>
      <c r="AW22" s="22">
        <f t="shared" si="24"/>
        <v>737</v>
      </c>
      <c r="AX22" s="22" t="str">
        <f t="shared" si="11"/>
        <v>A</v>
      </c>
      <c r="AY22" s="10">
        <v>197</v>
      </c>
      <c r="AZ22" s="22">
        <f t="shared" si="12"/>
        <v>90</v>
      </c>
      <c r="BA22" s="33" t="str">
        <f t="shared" si="25"/>
        <v>Passed</v>
      </c>
    </row>
    <row r="23" spans="1:53" s="15" customFormat="1" ht="16.5" customHeight="1" x14ac:dyDescent="0.25">
      <c r="A23" s="10">
        <v>16</v>
      </c>
      <c r="B23" s="10">
        <v>1038</v>
      </c>
      <c r="C23" s="11" t="s">
        <v>264</v>
      </c>
      <c r="D23" s="37" t="s">
        <v>37</v>
      </c>
      <c r="E23" s="37" t="s">
        <v>39</v>
      </c>
      <c r="F23" s="13">
        <v>40716</v>
      </c>
      <c r="G23" s="38">
        <v>36960</v>
      </c>
      <c r="H23" s="39" t="s">
        <v>61</v>
      </c>
      <c r="I23" s="10">
        <v>40</v>
      </c>
      <c r="J23" s="10">
        <v>29</v>
      </c>
      <c r="K23" s="10">
        <v>35</v>
      </c>
      <c r="L23" s="10">
        <v>33</v>
      </c>
      <c r="M23" s="10">
        <v>11</v>
      </c>
      <c r="N23" s="10">
        <v>18</v>
      </c>
      <c r="O23" s="10">
        <v>26</v>
      </c>
      <c r="P23" s="10">
        <v>23</v>
      </c>
      <c r="Q23" s="10">
        <v>15</v>
      </c>
      <c r="R23" s="10">
        <v>30</v>
      </c>
      <c r="S23" s="10">
        <v>10</v>
      </c>
      <c r="T23" s="10">
        <v>21</v>
      </c>
      <c r="U23" s="10">
        <v>21</v>
      </c>
      <c r="V23" s="10">
        <v>33</v>
      </c>
      <c r="W23" s="10">
        <v>73</v>
      </c>
      <c r="X23" s="10">
        <v>81</v>
      </c>
      <c r="Y23" s="10">
        <v>65</v>
      </c>
      <c r="Z23" s="10">
        <v>80</v>
      </c>
      <c r="AA23" s="22">
        <f t="shared" si="13"/>
        <v>63</v>
      </c>
      <c r="AB23" s="22" t="str">
        <f t="shared" si="0"/>
        <v>B+</v>
      </c>
      <c r="AC23" s="22">
        <f t="shared" si="14"/>
        <v>44</v>
      </c>
      <c r="AD23" s="22" t="str">
        <f t="shared" si="1"/>
        <v>B</v>
      </c>
      <c r="AE23" s="22">
        <f t="shared" si="15"/>
        <v>65</v>
      </c>
      <c r="AF23" s="22" t="str">
        <f t="shared" si="2"/>
        <v>B+</v>
      </c>
      <c r="AG23" s="22">
        <f t="shared" si="16"/>
        <v>43</v>
      </c>
      <c r="AH23" s="22" t="str">
        <f t="shared" si="3"/>
        <v>B</v>
      </c>
      <c r="AI23" s="22">
        <f t="shared" si="17"/>
        <v>32</v>
      </c>
      <c r="AJ23" s="22" t="str">
        <f t="shared" si="4"/>
        <v>B+</v>
      </c>
      <c r="AK23" s="22">
        <f t="shared" si="18"/>
        <v>39</v>
      </c>
      <c r="AL23" s="22" t="str">
        <f t="shared" si="5"/>
        <v>A</v>
      </c>
      <c r="AM23" s="22">
        <f t="shared" si="19"/>
        <v>59</v>
      </c>
      <c r="AN23" s="22" t="str">
        <f t="shared" si="6"/>
        <v>B+</v>
      </c>
      <c r="AO23" s="22">
        <f t="shared" si="20"/>
        <v>73</v>
      </c>
      <c r="AP23" s="22" t="str">
        <f t="shared" si="7"/>
        <v>A</v>
      </c>
      <c r="AQ23" s="22">
        <f t="shared" si="21"/>
        <v>81</v>
      </c>
      <c r="AR23" s="22" t="str">
        <f t="shared" si="8"/>
        <v>A</v>
      </c>
      <c r="AS23" s="22">
        <f t="shared" si="22"/>
        <v>65</v>
      </c>
      <c r="AT23" s="22" t="str">
        <f t="shared" si="9"/>
        <v>B+</v>
      </c>
      <c r="AU23" s="22">
        <f t="shared" si="23"/>
        <v>80</v>
      </c>
      <c r="AV23" s="22" t="str">
        <f t="shared" si="10"/>
        <v>A</v>
      </c>
      <c r="AW23" s="22">
        <f t="shared" si="24"/>
        <v>644</v>
      </c>
      <c r="AX23" s="22" t="str">
        <f t="shared" si="11"/>
        <v>B+</v>
      </c>
      <c r="AY23" s="10">
        <v>164</v>
      </c>
      <c r="AZ23" s="22">
        <f t="shared" si="12"/>
        <v>75</v>
      </c>
      <c r="BA23" s="33" t="str">
        <f t="shared" si="25"/>
        <v>Passed</v>
      </c>
    </row>
    <row r="24" spans="1:53" s="15" customFormat="1" ht="16.5" customHeight="1" x14ac:dyDescent="0.25">
      <c r="A24" s="10">
        <v>17</v>
      </c>
      <c r="B24" s="10">
        <v>995</v>
      </c>
      <c r="C24" s="11" t="s">
        <v>265</v>
      </c>
      <c r="D24" s="37" t="s">
        <v>37</v>
      </c>
      <c r="E24" s="37" t="s">
        <v>39</v>
      </c>
      <c r="F24" s="13">
        <v>40709</v>
      </c>
      <c r="G24" s="38">
        <v>37113</v>
      </c>
      <c r="H24" s="39" t="s">
        <v>61</v>
      </c>
      <c r="I24" s="10">
        <v>36</v>
      </c>
      <c r="J24" s="10">
        <v>38</v>
      </c>
      <c r="K24" s="10">
        <v>36</v>
      </c>
      <c r="L24" s="10">
        <v>41</v>
      </c>
      <c r="M24" s="10">
        <v>16</v>
      </c>
      <c r="N24" s="10">
        <v>17</v>
      </c>
      <c r="O24" s="10">
        <v>38</v>
      </c>
      <c r="P24" s="10">
        <v>46</v>
      </c>
      <c r="Q24" s="10">
        <v>25</v>
      </c>
      <c r="R24" s="10">
        <v>44</v>
      </c>
      <c r="S24" s="10">
        <v>32</v>
      </c>
      <c r="T24" s="10">
        <v>32</v>
      </c>
      <c r="U24" s="10">
        <v>20</v>
      </c>
      <c r="V24" s="10">
        <v>39</v>
      </c>
      <c r="W24" s="10">
        <v>68</v>
      </c>
      <c r="X24" s="10">
        <v>76</v>
      </c>
      <c r="Y24" s="10">
        <v>61</v>
      </c>
      <c r="Z24" s="10">
        <v>77</v>
      </c>
      <c r="AA24" s="22">
        <f t="shared" si="13"/>
        <v>82</v>
      </c>
      <c r="AB24" s="22" t="str">
        <f t="shared" si="0"/>
        <v>A</v>
      </c>
      <c r="AC24" s="22">
        <f t="shared" si="14"/>
        <v>63</v>
      </c>
      <c r="AD24" s="22" t="str">
        <f t="shared" si="1"/>
        <v>B+</v>
      </c>
      <c r="AE24" s="22">
        <f t="shared" si="15"/>
        <v>80</v>
      </c>
      <c r="AF24" s="22" t="str">
        <f t="shared" si="2"/>
        <v>A</v>
      </c>
      <c r="AG24" s="22">
        <f t="shared" si="16"/>
        <v>73</v>
      </c>
      <c r="AH24" s="22" t="str">
        <f t="shared" si="3"/>
        <v>A</v>
      </c>
      <c r="AI24" s="22">
        <f t="shared" si="17"/>
        <v>48</v>
      </c>
      <c r="AJ24" s="22" t="str">
        <f t="shared" si="4"/>
        <v>A+</v>
      </c>
      <c r="AK24" s="22">
        <f t="shared" si="18"/>
        <v>37</v>
      </c>
      <c r="AL24" s="22" t="str">
        <f t="shared" si="5"/>
        <v>A</v>
      </c>
      <c r="AM24" s="22">
        <f t="shared" si="19"/>
        <v>77</v>
      </c>
      <c r="AN24" s="22" t="str">
        <f t="shared" si="6"/>
        <v>A</v>
      </c>
      <c r="AO24" s="22">
        <f t="shared" si="20"/>
        <v>68</v>
      </c>
      <c r="AP24" s="22" t="str">
        <f t="shared" si="7"/>
        <v>B+</v>
      </c>
      <c r="AQ24" s="22">
        <f t="shared" si="21"/>
        <v>76</v>
      </c>
      <c r="AR24" s="22" t="str">
        <f t="shared" si="8"/>
        <v>A</v>
      </c>
      <c r="AS24" s="22">
        <f t="shared" si="22"/>
        <v>61</v>
      </c>
      <c r="AT24" s="22" t="str">
        <f t="shared" si="9"/>
        <v>B+</v>
      </c>
      <c r="AU24" s="22">
        <f t="shared" si="23"/>
        <v>77</v>
      </c>
      <c r="AV24" s="22" t="str">
        <f t="shared" si="10"/>
        <v>A</v>
      </c>
      <c r="AW24" s="22">
        <f t="shared" si="24"/>
        <v>742</v>
      </c>
      <c r="AX24" s="22" t="str">
        <f t="shared" si="11"/>
        <v>A</v>
      </c>
      <c r="AY24" s="10">
        <v>189</v>
      </c>
      <c r="AZ24" s="22">
        <f t="shared" si="12"/>
        <v>87</v>
      </c>
      <c r="BA24" s="33" t="str">
        <f t="shared" si="25"/>
        <v>Passed</v>
      </c>
    </row>
    <row r="25" spans="1:53" s="15" customFormat="1" ht="16.5" customHeight="1" x14ac:dyDescent="0.25">
      <c r="A25" s="10">
        <v>18</v>
      </c>
      <c r="B25" s="10">
        <v>1004</v>
      </c>
      <c r="C25" s="11" t="s">
        <v>266</v>
      </c>
      <c r="D25" s="37" t="s">
        <v>37</v>
      </c>
      <c r="E25" s="37" t="s">
        <v>42</v>
      </c>
      <c r="F25" s="13">
        <v>40710</v>
      </c>
      <c r="G25" s="38">
        <v>36929</v>
      </c>
      <c r="H25" s="39" t="s">
        <v>237</v>
      </c>
      <c r="I25" s="10">
        <v>19</v>
      </c>
      <c r="J25" s="10">
        <v>20</v>
      </c>
      <c r="K25" s="10">
        <v>36</v>
      </c>
      <c r="L25" s="10">
        <v>30</v>
      </c>
      <c r="M25" s="10">
        <v>13</v>
      </c>
      <c r="N25" s="10">
        <v>17</v>
      </c>
      <c r="O25" s="10">
        <v>31</v>
      </c>
      <c r="P25" s="10">
        <v>31</v>
      </c>
      <c r="Q25" s="10">
        <v>9</v>
      </c>
      <c r="R25" s="10">
        <v>13</v>
      </c>
      <c r="S25" s="10">
        <v>10</v>
      </c>
      <c r="T25" s="10">
        <v>4</v>
      </c>
      <c r="U25" s="10">
        <v>12</v>
      </c>
      <c r="V25" s="10">
        <v>28</v>
      </c>
      <c r="W25" s="10">
        <v>82</v>
      </c>
      <c r="X25" s="10">
        <v>91</v>
      </c>
      <c r="Y25" s="10">
        <v>73</v>
      </c>
      <c r="Z25" s="10">
        <v>90</v>
      </c>
      <c r="AA25" s="22">
        <f t="shared" si="13"/>
        <v>50</v>
      </c>
      <c r="AB25" s="22" t="str">
        <f t="shared" si="0"/>
        <v>B</v>
      </c>
      <c r="AC25" s="22">
        <f t="shared" si="14"/>
        <v>29</v>
      </c>
      <c r="AD25" s="22" t="str">
        <f t="shared" si="1"/>
        <v>C</v>
      </c>
      <c r="AE25" s="22">
        <f t="shared" si="15"/>
        <v>49</v>
      </c>
      <c r="AF25" s="22" t="str">
        <f t="shared" si="2"/>
        <v>B</v>
      </c>
      <c r="AG25" s="22">
        <f t="shared" si="16"/>
        <v>40</v>
      </c>
      <c r="AH25" s="22" t="str">
        <f t="shared" si="3"/>
        <v>C</v>
      </c>
      <c r="AI25" s="22">
        <f t="shared" si="17"/>
        <v>17</v>
      </c>
      <c r="AJ25" s="22" t="str">
        <f t="shared" si="4"/>
        <v>C</v>
      </c>
      <c r="AK25" s="22">
        <f t="shared" si="18"/>
        <v>29</v>
      </c>
      <c r="AL25" s="22" t="str">
        <f t="shared" si="5"/>
        <v>B+</v>
      </c>
      <c r="AM25" s="22">
        <f t="shared" si="19"/>
        <v>59</v>
      </c>
      <c r="AN25" s="22" t="str">
        <f t="shared" si="6"/>
        <v>B+</v>
      </c>
      <c r="AO25" s="22">
        <f t="shared" si="20"/>
        <v>82</v>
      </c>
      <c r="AP25" s="22" t="str">
        <f t="shared" si="7"/>
        <v>A</v>
      </c>
      <c r="AQ25" s="22">
        <f t="shared" si="21"/>
        <v>91</v>
      </c>
      <c r="AR25" s="22" t="str">
        <f t="shared" si="8"/>
        <v>A+</v>
      </c>
      <c r="AS25" s="22">
        <f t="shared" si="22"/>
        <v>73</v>
      </c>
      <c r="AT25" s="22" t="str">
        <f t="shared" si="9"/>
        <v>A</v>
      </c>
      <c r="AU25" s="22">
        <f t="shared" si="23"/>
        <v>90</v>
      </c>
      <c r="AV25" s="22" t="str">
        <f t="shared" si="10"/>
        <v>A</v>
      </c>
      <c r="AW25" s="22">
        <f t="shared" si="24"/>
        <v>609</v>
      </c>
      <c r="AX25" s="22" t="str">
        <f t="shared" si="11"/>
        <v>B+</v>
      </c>
      <c r="AY25" s="10">
        <v>187</v>
      </c>
      <c r="AZ25" s="22">
        <f t="shared" si="12"/>
        <v>86</v>
      </c>
      <c r="BA25" s="33" t="str">
        <f t="shared" si="25"/>
        <v>Passed</v>
      </c>
    </row>
    <row r="26" spans="1:53" s="15" customFormat="1" ht="16.5" customHeight="1" x14ac:dyDescent="0.25">
      <c r="A26" s="10">
        <v>19</v>
      </c>
      <c r="B26" s="10">
        <v>1002</v>
      </c>
      <c r="C26" s="11" t="s">
        <v>267</v>
      </c>
      <c r="D26" s="37" t="s">
        <v>37</v>
      </c>
      <c r="E26" s="37" t="s">
        <v>39</v>
      </c>
      <c r="F26" s="13">
        <v>40710</v>
      </c>
      <c r="G26" s="38">
        <v>36864</v>
      </c>
      <c r="H26" s="39" t="s">
        <v>238</v>
      </c>
      <c r="I26" s="10">
        <v>19</v>
      </c>
      <c r="J26" s="10">
        <v>35</v>
      </c>
      <c r="K26" s="10">
        <v>40</v>
      </c>
      <c r="L26" s="10">
        <v>32</v>
      </c>
      <c r="M26" s="10">
        <v>16</v>
      </c>
      <c r="N26" s="10">
        <v>17</v>
      </c>
      <c r="O26" s="10">
        <v>38</v>
      </c>
      <c r="P26" s="10">
        <v>38</v>
      </c>
      <c r="Q26" s="10">
        <v>13</v>
      </c>
      <c r="R26" s="10">
        <v>41</v>
      </c>
      <c r="S26" s="10">
        <v>17</v>
      </c>
      <c r="T26" s="10">
        <v>21</v>
      </c>
      <c r="U26" s="10">
        <v>21</v>
      </c>
      <c r="V26" s="10">
        <v>33</v>
      </c>
      <c r="W26" s="10">
        <v>78</v>
      </c>
      <c r="X26" s="10">
        <v>87</v>
      </c>
      <c r="Y26" s="10">
        <v>70</v>
      </c>
      <c r="Z26" s="10">
        <v>88</v>
      </c>
      <c r="AA26" s="22">
        <f t="shared" si="13"/>
        <v>57</v>
      </c>
      <c r="AB26" s="22" t="str">
        <f t="shared" si="0"/>
        <v>B+</v>
      </c>
      <c r="AC26" s="22">
        <f t="shared" si="14"/>
        <v>48</v>
      </c>
      <c r="AD26" s="22" t="str">
        <f t="shared" si="1"/>
        <v>B</v>
      </c>
      <c r="AE26" s="22">
        <f t="shared" si="15"/>
        <v>81</v>
      </c>
      <c r="AF26" s="22" t="str">
        <f t="shared" si="2"/>
        <v>A</v>
      </c>
      <c r="AG26" s="22">
        <f t="shared" si="16"/>
        <v>49</v>
      </c>
      <c r="AH26" s="22" t="str">
        <f t="shared" si="3"/>
        <v>B</v>
      </c>
      <c r="AI26" s="22">
        <f t="shared" si="17"/>
        <v>37</v>
      </c>
      <c r="AJ26" s="22" t="str">
        <f t="shared" si="4"/>
        <v>A</v>
      </c>
      <c r="AK26" s="22">
        <f t="shared" si="18"/>
        <v>38</v>
      </c>
      <c r="AL26" s="22" t="str">
        <f t="shared" si="5"/>
        <v>A</v>
      </c>
      <c r="AM26" s="22">
        <f t="shared" si="19"/>
        <v>71</v>
      </c>
      <c r="AN26" s="22" t="str">
        <f t="shared" si="6"/>
        <v>A</v>
      </c>
      <c r="AO26" s="22">
        <f t="shared" si="20"/>
        <v>78</v>
      </c>
      <c r="AP26" s="22" t="str">
        <f t="shared" si="7"/>
        <v>A</v>
      </c>
      <c r="AQ26" s="22">
        <f t="shared" si="21"/>
        <v>87</v>
      </c>
      <c r="AR26" s="22" t="str">
        <f t="shared" si="8"/>
        <v>A</v>
      </c>
      <c r="AS26" s="22">
        <f t="shared" si="22"/>
        <v>70</v>
      </c>
      <c r="AT26" s="22" t="str">
        <f t="shared" si="9"/>
        <v>B+</v>
      </c>
      <c r="AU26" s="22">
        <f t="shared" si="23"/>
        <v>88</v>
      </c>
      <c r="AV26" s="22" t="str">
        <f t="shared" si="10"/>
        <v>A</v>
      </c>
      <c r="AW26" s="22">
        <f t="shared" si="24"/>
        <v>704</v>
      </c>
      <c r="AX26" s="22" t="str">
        <f t="shared" si="11"/>
        <v>B+</v>
      </c>
      <c r="AY26" s="10">
        <v>172</v>
      </c>
      <c r="AZ26" s="22">
        <f t="shared" si="12"/>
        <v>79</v>
      </c>
      <c r="BA26" s="33" t="str">
        <f t="shared" si="25"/>
        <v>Passed</v>
      </c>
    </row>
    <row r="27" spans="1:53" s="15" customFormat="1" ht="16.5" customHeight="1" x14ac:dyDescent="0.25">
      <c r="A27" s="10">
        <v>20</v>
      </c>
      <c r="B27" s="10">
        <v>1021</v>
      </c>
      <c r="C27" s="11" t="s">
        <v>268</v>
      </c>
      <c r="D27" s="37" t="s">
        <v>37</v>
      </c>
      <c r="E27" s="37" t="s">
        <v>41</v>
      </c>
      <c r="F27" s="13">
        <v>40711</v>
      </c>
      <c r="G27" s="38">
        <v>36849</v>
      </c>
      <c r="H27" s="39" t="s">
        <v>55</v>
      </c>
      <c r="I27" s="10">
        <v>35</v>
      </c>
      <c r="J27" s="10">
        <v>42</v>
      </c>
      <c r="K27" s="10">
        <v>46</v>
      </c>
      <c r="L27" s="10">
        <v>43</v>
      </c>
      <c r="M27" s="10">
        <v>24</v>
      </c>
      <c r="N27" s="10">
        <v>19</v>
      </c>
      <c r="O27" s="10">
        <v>38</v>
      </c>
      <c r="P27" s="10">
        <v>47</v>
      </c>
      <c r="Q27" s="10">
        <v>45</v>
      </c>
      <c r="R27" s="10">
        <v>47</v>
      </c>
      <c r="S27" s="10">
        <v>46</v>
      </c>
      <c r="T27" s="10">
        <v>48</v>
      </c>
      <c r="U27" s="10">
        <v>21</v>
      </c>
      <c r="V27" s="10">
        <v>41</v>
      </c>
      <c r="W27" s="10">
        <v>86</v>
      </c>
      <c r="X27" s="10">
        <v>95</v>
      </c>
      <c r="Y27" s="10">
        <v>76</v>
      </c>
      <c r="Z27" s="10">
        <v>94</v>
      </c>
      <c r="AA27" s="22">
        <f t="shared" si="13"/>
        <v>82</v>
      </c>
      <c r="AB27" s="22" t="str">
        <f t="shared" si="0"/>
        <v>A</v>
      </c>
      <c r="AC27" s="22">
        <f t="shared" si="14"/>
        <v>87</v>
      </c>
      <c r="AD27" s="22" t="str">
        <f t="shared" si="1"/>
        <v>A</v>
      </c>
      <c r="AE27" s="22">
        <f t="shared" si="15"/>
        <v>93</v>
      </c>
      <c r="AF27" s="22" t="str">
        <f t="shared" si="2"/>
        <v>A+</v>
      </c>
      <c r="AG27" s="22">
        <f t="shared" si="16"/>
        <v>89</v>
      </c>
      <c r="AH27" s="22" t="str">
        <f t="shared" si="3"/>
        <v>A</v>
      </c>
      <c r="AI27" s="22">
        <f t="shared" si="17"/>
        <v>72</v>
      </c>
      <c r="AJ27" s="22" t="str">
        <f t="shared" si="4"/>
        <v>A+</v>
      </c>
      <c r="AK27" s="22">
        <f t="shared" si="18"/>
        <v>40</v>
      </c>
      <c r="AL27" s="22" t="str">
        <f t="shared" si="5"/>
        <v>A</v>
      </c>
      <c r="AM27" s="22">
        <f t="shared" si="19"/>
        <v>79</v>
      </c>
      <c r="AN27" s="22" t="str">
        <f t="shared" si="6"/>
        <v>A</v>
      </c>
      <c r="AO27" s="22">
        <f t="shared" si="20"/>
        <v>86</v>
      </c>
      <c r="AP27" s="22" t="str">
        <f t="shared" si="7"/>
        <v>A</v>
      </c>
      <c r="AQ27" s="22">
        <f t="shared" si="21"/>
        <v>95</v>
      </c>
      <c r="AR27" s="22" t="str">
        <f t="shared" si="8"/>
        <v>A+</v>
      </c>
      <c r="AS27" s="22">
        <f t="shared" si="22"/>
        <v>76</v>
      </c>
      <c r="AT27" s="22" t="str">
        <f t="shared" si="9"/>
        <v>A</v>
      </c>
      <c r="AU27" s="22">
        <f t="shared" si="23"/>
        <v>94</v>
      </c>
      <c r="AV27" s="22" t="str">
        <f t="shared" si="10"/>
        <v>A+</v>
      </c>
      <c r="AW27" s="22">
        <f t="shared" si="24"/>
        <v>893</v>
      </c>
      <c r="AX27" s="22" t="str">
        <f t="shared" si="11"/>
        <v>A</v>
      </c>
      <c r="AY27" s="10">
        <v>211</v>
      </c>
      <c r="AZ27" s="22">
        <f t="shared" si="12"/>
        <v>97</v>
      </c>
      <c r="BA27" s="33" t="str">
        <f t="shared" si="25"/>
        <v>Passed</v>
      </c>
    </row>
    <row r="28" spans="1:53" s="15" customFormat="1" ht="16.5" customHeight="1" x14ac:dyDescent="0.25">
      <c r="A28" s="10">
        <v>21</v>
      </c>
      <c r="B28" s="10">
        <v>1023</v>
      </c>
      <c r="C28" s="11" t="s">
        <v>269</v>
      </c>
      <c r="D28" s="37" t="s">
        <v>37</v>
      </c>
      <c r="E28" s="37" t="s">
        <v>41</v>
      </c>
      <c r="F28" s="13">
        <v>40711</v>
      </c>
      <c r="G28" s="38">
        <v>36881</v>
      </c>
      <c r="H28" s="39" t="s">
        <v>159</v>
      </c>
      <c r="I28" s="10">
        <v>39</v>
      </c>
      <c r="J28" s="10">
        <v>38</v>
      </c>
      <c r="K28" s="10">
        <v>43</v>
      </c>
      <c r="L28" s="10">
        <v>41</v>
      </c>
      <c r="M28" s="10">
        <v>18</v>
      </c>
      <c r="N28" s="10">
        <v>18</v>
      </c>
      <c r="O28" s="10">
        <v>30</v>
      </c>
      <c r="P28" s="10">
        <v>43</v>
      </c>
      <c r="Q28" s="10">
        <v>25</v>
      </c>
      <c r="R28" s="10">
        <v>47</v>
      </c>
      <c r="S28" s="10">
        <v>22</v>
      </c>
      <c r="T28" s="10">
        <v>32</v>
      </c>
      <c r="U28" s="10">
        <v>24</v>
      </c>
      <c r="V28" s="10">
        <v>39</v>
      </c>
      <c r="W28" s="10">
        <v>86</v>
      </c>
      <c r="X28" s="10">
        <v>95</v>
      </c>
      <c r="Y28" s="10">
        <v>76</v>
      </c>
      <c r="Z28" s="10">
        <v>96</v>
      </c>
      <c r="AA28" s="22">
        <f t="shared" si="13"/>
        <v>82</v>
      </c>
      <c r="AB28" s="22" t="str">
        <f t="shared" si="0"/>
        <v>A</v>
      </c>
      <c r="AC28" s="22">
        <f t="shared" si="14"/>
        <v>63</v>
      </c>
      <c r="AD28" s="22" t="str">
        <f t="shared" si="1"/>
        <v>B+</v>
      </c>
      <c r="AE28" s="22">
        <f t="shared" si="15"/>
        <v>90</v>
      </c>
      <c r="AF28" s="22" t="str">
        <f t="shared" si="2"/>
        <v>A</v>
      </c>
      <c r="AG28" s="22">
        <f t="shared" si="16"/>
        <v>63</v>
      </c>
      <c r="AH28" s="22" t="str">
        <f t="shared" si="3"/>
        <v>B+</v>
      </c>
      <c r="AI28" s="22">
        <f t="shared" si="17"/>
        <v>50</v>
      </c>
      <c r="AJ28" s="22" t="str">
        <f t="shared" si="4"/>
        <v>A+</v>
      </c>
      <c r="AK28" s="22">
        <f t="shared" si="18"/>
        <v>42</v>
      </c>
      <c r="AL28" s="22" t="str">
        <f t="shared" si="5"/>
        <v>A</v>
      </c>
      <c r="AM28" s="22">
        <f t="shared" si="19"/>
        <v>69</v>
      </c>
      <c r="AN28" s="22" t="str">
        <f t="shared" si="6"/>
        <v>B+</v>
      </c>
      <c r="AO28" s="22">
        <f t="shared" si="20"/>
        <v>86</v>
      </c>
      <c r="AP28" s="22" t="str">
        <f t="shared" si="7"/>
        <v>A</v>
      </c>
      <c r="AQ28" s="22">
        <f t="shared" si="21"/>
        <v>95</v>
      </c>
      <c r="AR28" s="22" t="str">
        <f t="shared" si="8"/>
        <v>A+</v>
      </c>
      <c r="AS28" s="22">
        <f t="shared" si="22"/>
        <v>76</v>
      </c>
      <c r="AT28" s="22" t="str">
        <f t="shared" si="9"/>
        <v>A</v>
      </c>
      <c r="AU28" s="22">
        <f t="shared" si="23"/>
        <v>96</v>
      </c>
      <c r="AV28" s="22" t="str">
        <f t="shared" si="10"/>
        <v>A+</v>
      </c>
      <c r="AW28" s="22">
        <f t="shared" si="24"/>
        <v>812</v>
      </c>
      <c r="AX28" s="22" t="str">
        <f t="shared" si="11"/>
        <v>A</v>
      </c>
      <c r="AY28" s="10">
        <v>200</v>
      </c>
      <c r="AZ28" s="22">
        <f t="shared" si="12"/>
        <v>92</v>
      </c>
      <c r="BA28" s="33" t="str">
        <f t="shared" si="25"/>
        <v>Passed</v>
      </c>
    </row>
    <row r="29" spans="1:53" s="15" customFormat="1" ht="16.5" customHeight="1" x14ac:dyDescent="0.25">
      <c r="A29" s="10">
        <v>22</v>
      </c>
      <c r="B29" s="10">
        <v>1110</v>
      </c>
      <c r="C29" s="11" t="s">
        <v>270</v>
      </c>
      <c r="D29" s="37" t="s">
        <v>37</v>
      </c>
      <c r="E29" s="37" t="s">
        <v>39</v>
      </c>
      <c r="F29" s="13">
        <v>41086</v>
      </c>
      <c r="G29" s="38">
        <v>36064</v>
      </c>
      <c r="H29" s="39" t="s">
        <v>239</v>
      </c>
      <c r="I29" s="10">
        <v>35</v>
      </c>
      <c r="J29" s="10">
        <v>31</v>
      </c>
      <c r="K29" s="10">
        <v>46</v>
      </c>
      <c r="L29" s="10">
        <v>45</v>
      </c>
      <c r="M29" s="10">
        <v>21</v>
      </c>
      <c r="N29" s="10">
        <v>18</v>
      </c>
      <c r="O29" s="10">
        <v>38</v>
      </c>
      <c r="P29" s="10">
        <v>48</v>
      </c>
      <c r="Q29" s="10">
        <v>37</v>
      </c>
      <c r="R29" s="10">
        <v>46</v>
      </c>
      <c r="S29" s="10">
        <v>27</v>
      </c>
      <c r="T29" s="10">
        <v>36</v>
      </c>
      <c r="U29" s="10">
        <v>24</v>
      </c>
      <c r="V29" s="10">
        <v>31</v>
      </c>
      <c r="W29" s="10">
        <v>82</v>
      </c>
      <c r="X29" s="10">
        <v>91</v>
      </c>
      <c r="Y29" s="10">
        <v>73</v>
      </c>
      <c r="Z29" s="10">
        <v>90</v>
      </c>
      <c r="AA29" s="22">
        <f t="shared" si="13"/>
        <v>83</v>
      </c>
      <c r="AB29" s="22" t="str">
        <f t="shared" si="0"/>
        <v>A</v>
      </c>
      <c r="AC29" s="22">
        <f t="shared" si="14"/>
        <v>68</v>
      </c>
      <c r="AD29" s="22" t="str">
        <f t="shared" si="1"/>
        <v>B+</v>
      </c>
      <c r="AE29" s="22">
        <f t="shared" si="15"/>
        <v>92</v>
      </c>
      <c r="AF29" s="22" t="str">
        <f t="shared" si="2"/>
        <v>A+</v>
      </c>
      <c r="AG29" s="22">
        <f t="shared" si="16"/>
        <v>72</v>
      </c>
      <c r="AH29" s="22" t="str">
        <f t="shared" si="3"/>
        <v>A</v>
      </c>
      <c r="AI29" s="22">
        <f t="shared" si="17"/>
        <v>57</v>
      </c>
      <c r="AJ29" s="22" t="str">
        <f t="shared" si="4"/>
        <v>A+</v>
      </c>
      <c r="AK29" s="22">
        <f t="shared" si="18"/>
        <v>42</v>
      </c>
      <c r="AL29" s="22" t="str">
        <f t="shared" si="5"/>
        <v>A</v>
      </c>
      <c r="AM29" s="22">
        <f t="shared" si="19"/>
        <v>69</v>
      </c>
      <c r="AN29" s="22" t="str">
        <f t="shared" si="6"/>
        <v>B+</v>
      </c>
      <c r="AO29" s="22">
        <f t="shared" si="20"/>
        <v>82</v>
      </c>
      <c r="AP29" s="22" t="str">
        <f t="shared" si="7"/>
        <v>A</v>
      </c>
      <c r="AQ29" s="22">
        <f t="shared" si="21"/>
        <v>91</v>
      </c>
      <c r="AR29" s="22" t="str">
        <f t="shared" si="8"/>
        <v>A+</v>
      </c>
      <c r="AS29" s="22">
        <f t="shared" si="22"/>
        <v>73</v>
      </c>
      <c r="AT29" s="22" t="str">
        <f t="shared" si="9"/>
        <v>A</v>
      </c>
      <c r="AU29" s="22">
        <f t="shared" si="23"/>
        <v>90</v>
      </c>
      <c r="AV29" s="22" t="str">
        <f t="shared" si="10"/>
        <v>A</v>
      </c>
      <c r="AW29" s="22">
        <f t="shared" si="24"/>
        <v>819</v>
      </c>
      <c r="AX29" s="22" t="str">
        <f t="shared" si="11"/>
        <v>A</v>
      </c>
      <c r="AY29" s="10">
        <v>185</v>
      </c>
      <c r="AZ29" s="22">
        <f t="shared" si="12"/>
        <v>85</v>
      </c>
      <c r="BA29" s="33" t="str">
        <f t="shared" si="25"/>
        <v>Passed</v>
      </c>
    </row>
    <row r="30" spans="1:53" s="15" customFormat="1" ht="16.5" customHeight="1" x14ac:dyDescent="0.25">
      <c r="A30" s="10">
        <v>23</v>
      </c>
      <c r="B30" s="10">
        <v>1039</v>
      </c>
      <c r="C30" s="11" t="s">
        <v>271</v>
      </c>
      <c r="D30" s="37" t="s">
        <v>37</v>
      </c>
      <c r="E30" s="37" t="s">
        <v>39</v>
      </c>
      <c r="F30" s="13">
        <v>40717</v>
      </c>
      <c r="G30" s="38">
        <v>36797</v>
      </c>
      <c r="H30" s="39" t="s">
        <v>61</v>
      </c>
      <c r="I30" s="10">
        <v>31</v>
      </c>
      <c r="J30" s="10">
        <v>10</v>
      </c>
      <c r="K30" s="10">
        <v>42</v>
      </c>
      <c r="L30" s="10">
        <v>19</v>
      </c>
      <c r="M30" s="10">
        <v>10</v>
      </c>
      <c r="N30" s="10">
        <v>12</v>
      </c>
      <c r="O30" s="10">
        <v>37</v>
      </c>
      <c r="P30" s="10">
        <v>20</v>
      </c>
      <c r="Q30" s="10">
        <v>10</v>
      </c>
      <c r="R30" s="10">
        <v>35</v>
      </c>
      <c r="S30" s="10">
        <v>15</v>
      </c>
      <c r="T30" s="10">
        <v>10</v>
      </c>
      <c r="U30" s="10">
        <v>10</v>
      </c>
      <c r="V30" s="10">
        <v>23</v>
      </c>
      <c r="W30" s="10">
        <v>40</v>
      </c>
      <c r="X30" s="10">
        <v>65</v>
      </c>
      <c r="Y30" s="10">
        <v>52</v>
      </c>
      <c r="Z30" s="10">
        <v>50</v>
      </c>
      <c r="AA30" s="22">
        <f t="shared" si="13"/>
        <v>51</v>
      </c>
      <c r="AB30" s="22" t="str">
        <f t="shared" si="0"/>
        <v>B+</v>
      </c>
      <c r="AC30" s="22">
        <f t="shared" si="14"/>
        <v>20</v>
      </c>
      <c r="AD30" s="22" t="str">
        <f t="shared" si="1"/>
        <v>C</v>
      </c>
      <c r="AE30" s="22">
        <f t="shared" si="15"/>
        <v>77</v>
      </c>
      <c r="AF30" s="22" t="str">
        <f t="shared" si="2"/>
        <v>A</v>
      </c>
      <c r="AG30" s="22">
        <f t="shared" si="16"/>
        <v>34</v>
      </c>
      <c r="AH30" s="22" t="str">
        <f t="shared" si="3"/>
        <v>C</v>
      </c>
      <c r="AI30" s="22">
        <f t="shared" si="17"/>
        <v>20</v>
      </c>
      <c r="AJ30" s="22" t="str">
        <f t="shared" si="4"/>
        <v>C</v>
      </c>
      <c r="AK30" s="22">
        <f t="shared" si="18"/>
        <v>22</v>
      </c>
      <c r="AL30" s="22" t="str">
        <f t="shared" si="5"/>
        <v>B</v>
      </c>
      <c r="AM30" s="22">
        <f t="shared" si="19"/>
        <v>60</v>
      </c>
      <c r="AN30" s="22" t="str">
        <f t="shared" si="6"/>
        <v>B+</v>
      </c>
      <c r="AO30" s="22">
        <f t="shared" si="20"/>
        <v>40</v>
      </c>
      <c r="AP30" s="22" t="str">
        <f t="shared" si="7"/>
        <v>C</v>
      </c>
      <c r="AQ30" s="22">
        <f t="shared" si="21"/>
        <v>65</v>
      </c>
      <c r="AR30" s="22" t="str">
        <f t="shared" si="8"/>
        <v>B+</v>
      </c>
      <c r="AS30" s="22">
        <f t="shared" si="22"/>
        <v>52</v>
      </c>
      <c r="AT30" s="22" t="str">
        <f t="shared" si="9"/>
        <v>B+</v>
      </c>
      <c r="AU30" s="22">
        <f t="shared" si="23"/>
        <v>50</v>
      </c>
      <c r="AV30" s="22" t="str">
        <f t="shared" si="10"/>
        <v>B</v>
      </c>
      <c r="AW30" s="22">
        <f t="shared" si="24"/>
        <v>491</v>
      </c>
      <c r="AX30" s="22" t="str">
        <f t="shared" si="11"/>
        <v>B</v>
      </c>
      <c r="AY30" s="10">
        <v>164</v>
      </c>
      <c r="AZ30" s="22">
        <f t="shared" si="12"/>
        <v>75</v>
      </c>
      <c r="BA30" s="33" t="str">
        <f t="shared" si="25"/>
        <v>Passed</v>
      </c>
    </row>
    <row r="31" spans="1:53" s="15" customFormat="1" ht="16.5" customHeight="1" x14ac:dyDescent="0.25">
      <c r="A31" s="10">
        <v>24</v>
      </c>
      <c r="B31" s="10">
        <v>1008</v>
      </c>
      <c r="C31" s="11" t="s">
        <v>272</v>
      </c>
      <c r="D31" s="37" t="s">
        <v>37</v>
      </c>
      <c r="E31" s="37" t="s">
        <v>39</v>
      </c>
      <c r="F31" s="13">
        <v>40711</v>
      </c>
      <c r="G31" s="38">
        <v>36907</v>
      </c>
      <c r="H31" s="39" t="s">
        <v>160</v>
      </c>
      <c r="I31" s="10">
        <v>41</v>
      </c>
      <c r="J31" s="10">
        <v>33</v>
      </c>
      <c r="K31" s="10">
        <v>42</v>
      </c>
      <c r="L31" s="10">
        <v>46</v>
      </c>
      <c r="M31" s="10">
        <v>18</v>
      </c>
      <c r="N31" s="10">
        <v>18</v>
      </c>
      <c r="O31" s="10">
        <v>37</v>
      </c>
      <c r="P31" s="10">
        <v>41</v>
      </c>
      <c r="Q31" s="10">
        <v>26</v>
      </c>
      <c r="R31" s="10">
        <v>46</v>
      </c>
      <c r="S31" s="10">
        <v>22</v>
      </c>
      <c r="T31" s="10">
        <v>23</v>
      </c>
      <c r="U31" s="10">
        <v>20</v>
      </c>
      <c r="V31" s="10">
        <v>31</v>
      </c>
      <c r="W31" s="10">
        <v>68</v>
      </c>
      <c r="X31" s="10">
        <v>75</v>
      </c>
      <c r="Y31" s="10">
        <v>60</v>
      </c>
      <c r="Z31" s="10">
        <v>74</v>
      </c>
      <c r="AA31" s="22">
        <f t="shared" si="13"/>
        <v>82</v>
      </c>
      <c r="AB31" s="22" t="str">
        <f t="shared" si="0"/>
        <v>A</v>
      </c>
      <c r="AC31" s="22">
        <f t="shared" si="14"/>
        <v>59</v>
      </c>
      <c r="AD31" s="22" t="str">
        <f t="shared" si="1"/>
        <v>B+</v>
      </c>
      <c r="AE31" s="22">
        <f t="shared" si="15"/>
        <v>88</v>
      </c>
      <c r="AF31" s="22" t="str">
        <f t="shared" si="2"/>
        <v>A</v>
      </c>
      <c r="AG31" s="22">
        <f t="shared" si="16"/>
        <v>68</v>
      </c>
      <c r="AH31" s="22" t="str">
        <f t="shared" si="3"/>
        <v>B+</v>
      </c>
      <c r="AI31" s="22">
        <f t="shared" si="17"/>
        <v>41</v>
      </c>
      <c r="AJ31" s="22" t="str">
        <f t="shared" si="4"/>
        <v>A</v>
      </c>
      <c r="AK31" s="22">
        <f t="shared" si="18"/>
        <v>38</v>
      </c>
      <c r="AL31" s="22" t="str">
        <f t="shared" si="5"/>
        <v>A</v>
      </c>
      <c r="AM31" s="22">
        <f t="shared" si="19"/>
        <v>68</v>
      </c>
      <c r="AN31" s="22" t="str">
        <f t="shared" si="6"/>
        <v>B+</v>
      </c>
      <c r="AO31" s="22">
        <f t="shared" si="20"/>
        <v>68</v>
      </c>
      <c r="AP31" s="22" t="str">
        <f t="shared" si="7"/>
        <v>B+</v>
      </c>
      <c r="AQ31" s="22">
        <f t="shared" si="21"/>
        <v>75</v>
      </c>
      <c r="AR31" s="22" t="str">
        <f t="shared" si="8"/>
        <v>A</v>
      </c>
      <c r="AS31" s="22">
        <f t="shared" si="22"/>
        <v>60</v>
      </c>
      <c r="AT31" s="22" t="str">
        <f t="shared" si="9"/>
        <v>B+</v>
      </c>
      <c r="AU31" s="22">
        <f t="shared" si="23"/>
        <v>74</v>
      </c>
      <c r="AV31" s="22" t="str">
        <f t="shared" si="10"/>
        <v>A</v>
      </c>
      <c r="AW31" s="22">
        <f t="shared" si="24"/>
        <v>721</v>
      </c>
      <c r="AX31" s="22" t="str">
        <f t="shared" si="11"/>
        <v>A</v>
      </c>
      <c r="AY31" s="10">
        <v>189</v>
      </c>
      <c r="AZ31" s="22">
        <f t="shared" si="12"/>
        <v>87</v>
      </c>
      <c r="BA31" s="33" t="str">
        <f t="shared" si="25"/>
        <v>Passed</v>
      </c>
    </row>
    <row r="32" spans="1:53" s="15" customFormat="1" ht="16.5" customHeight="1" x14ac:dyDescent="0.25">
      <c r="A32" s="10">
        <v>25</v>
      </c>
      <c r="B32" s="10">
        <v>1097</v>
      </c>
      <c r="C32" s="11" t="s">
        <v>273</v>
      </c>
      <c r="D32" s="37" t="s">
        <v>37</v>
      </c>
      <c r="E32" s="37" t="s">
        <v>39</v>
      </c>
      <c r="F32" s="13">
        <v>41081</v>
      </c>
      <c r="G32" s="38">
        <v>36988</v>
      </c>
      <c r="H32" s="39" t="s">
        <v>240</v>
      </c>
      <c r="I32" s="10">
        <v>48</v>
      </c>
      <c r="J32" s="10">
        <v>36</v>
      </c>
      <c r="K32" s="10">
        <v>41</v>
      </c>
      <c r="L32" s="10">
        <v>49</v>
      </c>
      <c r="M32" s="10">
        <v>19</v>
      </c>
      <c r="N32" s="10">
        <v>22</v>
      </c>
      <c r="O32" s="10">
        <v>39</v>
      </c>
      <c r="P32" s="10">
        <v>44</v>
      </c>
      <c r="Q32" s="10">
        <v>28</v>
      </c>
      <c r="R32" s="10">
        <v>47</v>
      </c>
      <c r="S32" s="10">
        <v>39</v>
      </c>
      <c r="T32" s="10">
        <v>33</v>
      </c>
      <c r="U32" s="10">
        <v>20</v>
      </c>
      <c r="V32" s="10">
        <v>29</v>
      </c>
      <c r="W32" s="10">
        <v>83</v>
      </c>
      <c r="X32" s="10">
        <v>92</v>
      </c>
      <c r="Y32" s="10">
        <v>74</v>
      </c>
      <c r="Z32" s="10">
        <v>93</v>
      </c>
      <c r="AA32" s="22">
        <f t="shared" si="13"/>
        <v>92</v>
      </c>
      <c r="AB32" s="22" t="str">
        <f t="shared" si="0"/>
        <v>A+</v>
      </c>
      <c r="AC32" s="22">
        <f t="shared" si="14"/>
        <v>64</v>
      </c>
      <c r="AD32" s="22" t="str">
        <f t="shared" si="1"/>
        <v>B+</v>
      </c>
      <c r="AE32" s="22">
        <f t="shared" si="15"/>
        <v>88</v>
      </c>
      <c r="AF32" s="22" t="str">
        <f t="shared" si="2"/>
        <v>A</v>
      </c>
      <c r="AG32" s="22">
        <f t="shared" si="16"/>
        <v>88</v>
      </c>
      <c r="AH32" s="22" t="str">
        <f t="shared" si="3"/>
        <v>A</v>
      </c>
      <c r="AI32" s="22">
        <f t="shared" si="17"/>
        <v>52</v>
      </c>
      <c r="AJ32" s="22" t="str">
        <f t="shared" si="4"/>
        <v>A+</v>
      </c>
      <c r="AK32" s="22">
        <f t="shared" si="18"/>
        <v>42</v>
      </c>
      <c r="AL32" s="22" t="str">
        <f t="shared" si="5"/>
        <v>A</v>
      </c>
      <c r="AM32" s="22">
        <f t="shared" si="19"/>
        <v>68</v>
      </c>
      <c r="AN32" s="22" t="str">
        <f t="shared" si="6"/>
        <v>B+</v>
      </c>
      <c r="AO32" s="22">
        <f t="shared" si="20"/>
        <v>83</v>
      </c>
      <c r="AP32" s="22" t="str">
        <f t="shared" si="7"/>
        <v>A</v>
      </c>
      <c r="AQ32" s="22">
        <f t="shared" si="21"/>
        <v>92</v>
      </c>
      <c r="AR32" s="22" t="str">
        <f t="shared" si="8"/>
        <v>A+</v>
      </c>
      <c r="AS32" s="22">
        <f t="shared" si="22"/>
        <v>74</v>
      </c>
      <c r="AT32" s="22" t="str">
        <f t="shared" si="9"/>
        <v>A</v>
      </c>
      <c r="AU32" s="22">
        <f t="shared" si="23"/>
        <v>93</v>
      </c>
      <c r="AV32" s="22" t="str">
        <f t="shared" si="10"/>
        <v>A+</v>
      </c>
      <c r="AW32" s="22">
        <f t="shared" si="24"/>
        <v>836</v>
      </c>
      <c r="AX32" s="22" t="str">
        <f t="shared" si="11"/>
        <v>A</v>
      </c>
      <c r="AY32" s="10">
        <v>185</v>
      </c>
      <c r="AZ32" s="22">
        <f t="shared" si="12"/>
        <v>85</v>
      </c>
      <c r="BA32" s="33" t="str">
        <f t="shared" si="25"/>
        <v>Passed</v>
      </c>
    </row>
    <row r="33" spans="1:53" s="15" customFormat="1" ht="16.5" customHeight="1" x14ac:dyDescent="0.25">
      <c r="A33" s="10">
        <v>26</v>
      </c>
      <c r="B33" s="10">
        <v>1026</v>
      </c>
      <c r="C33" s="11" t="s">
        <v>274</v>
      </c>
      <c r="D33" s="37" t="s">
        <v>37</v>
      </c>
      <c r="E33" s="37" t="s">
        <v>39</v>
      </c>
      <c r="F33" s="13">
        <v>40714</v>
      </c>
      <c r="G33" s="38">
        <v>36868</v>
      </c>
      <c r="H33" s="39" t="s">
        <v>241</v>
      </c>
      <c r="I33" s="10">
        <v>35</v>
      </c>
      <c r="J33" s="10">
        <v>28</v>
      </c>
      <c r="K33" s="10">
        <v>36</v>
      </c>
      <c r="L33" s="10">
        <v>29</v>
      </c>
      <c r="M33" s="10">
        <v>13</v>
      </c>
      <c r="N33" s="10">
        <v>18</v>
      </c>
      <c r="O33" s="10">
        <v>35</v>
      </c>
      <c r="P33" s="10">
        <v>42</v>
      </c>
      <c r="Q33" s="10">
        <v>13</v>
      </c>
      <c r="R33" s="10">
        <v>18</v>
      </c>
      <c r="S33" s="10">
        <v>13</v>
      </c>
      <c r="T33" s="10">
        <v>22</v>
      </c>
      <c r="U33" s="10">
        <v>9</v>
      </c>
      <c r="V33" s="10">
        <v>27</v>
      </c>
      <c r="W33" s="10">
        <v>68</v>
      </c>
      <c r="X33" s="10">
        <v>75</v>
      </c>
      <c r="Y33" s="10">
        <v>60</v>
      </c>
      <c r="Z33" s="10">
        <v>74</v>
      </c>
      <c r="AA33" s="22">
        <f t="shared" si="13"/>
        <v>77</v>
      </c>
      <c r="AB33" s="22" t="str">
        <f t="shared" si="0"/>
        <v>A</v>
      </c>
      <c r="AC33" s="22">
        <f t="shared" si="14"/>
        <v>41</v>
      </c>
      <c r="AD33" s="22" t="str">
        <f t="shared" si="1"/>
        <v>B</v>
      </c>
      <c r="AE33" s="22">
        <f t="shared" si="15"/>
        <v>54</v>
      </c>
      <c r="AF33" s="22" t="str">
        <f t="shared" si="2"/>
        <v>B+</v>
      </c>
      <c r="AG33" s="22">
        <f t="shared" si="16"/>
        <v>42</v>
      </c>
      <c r="AH33" s="22" t="str">
        <f t="shared" si="3"/>
        <v>B</v>
      </c>
      <c r="AI33" s="22">
        <f t="shared" si="17"/>
        <v>35</v>
      </c>
      <c r="AJ33" s="22" t="str">
        <f t="shared" si="4"/>
        <v>B+</v>
      </c>
      <c r="AK33" s="22">
        <f t="shared" si="18"/>
        <v>27</v>
      </c>
      <c r="AL33" s="22" t="str">
        <f t="shared" si="5"/>
        <v>B+</v>
      </c>
      <c r="AM33" s="22">
        <f t="shared" si="19"/>
        <v>62</v>
      </c>
      <c r="AN33" s="22" t="str">
        <f t="shared" si="6"/>
        <v>B+</v>
      </c>
      <c r="AO33" s="22">
        <f t="shared" si="20"/>
        <v>68</v>
      </c>
      <c r="AP33" s="22" t="str">
        <f t="shared" si="7"/>
        <v>B+</v>
      </c>
      <c r="AQ33" s="22">
        <f t="shared" si="21"/>
        <v>75</v>
      </c>
      <c r="AR33" s="22" t="str">
        <f t="shared" si="8"/>
        <v>A</v>
      </c>
      <c r="AS33" s="22">
        <f t="shared" si="22"/>
        <v>60</v>
      </c>
      <c r="AT33" s="22" t="str">
        <f t="shared" si="9"/>
        <v>B+</v>
      </c>
      <c r="AU33" s="22">
        <f t="shared" si="23"/>
        <v>74</v>
      </c>
      <c r="AV33" s="22" t="str">
        <f t="shared" si="10"/>
        <v>A</v>
      </c>
      <c r="AW33" s="22">
        <f t="shared" si="24"/>
        <v>615</v>
      </c>
      <c r="AX33" s="22" t="str">
        <f t="shared" si="11"/>
        <v>B+</v>
      </c>
      <c r="AY33" s="10">
        <v>164</v>
      </c>
      <c r="AZ33" s="22">
        <f t="shared" si="12"/>
        <v>75</v>
      </c>
      <c r="BA33" s="33" t="str">
        <f t="shared" si="25"/>
        <v>Passed</v>
      </c>
    </row>
    <row r="34" spans="1:53" s="15" customFormat="1" ht="16.5" customHeight="1" x14ac:dyDescent="0.25">
      <c r="A34" s="10">
        <v>27</v>
      </c>
      <c r="B34" s="10">
        <v>997</v>
      </c>
      <c r="C34" s="11" t="s">
        <v>275</v>
      </c>
      <c r="D34" s="37" t="s">
        <v>37</v>
      </c>
      <c r="E34" s="37" t="s">
        <v>41</v>
      </c>
      <c r="F34" s="13">
        <v>40709</v>
      </c>
      <c r="G34" s="38">
        <v>37035</v>
      </c>
      <c r="H34" s="39" t="s">
        <v>242</v>
      </c>
      <c r="I34" s="10">
        <v>31</v>
      </c>
      <c r="J34" s="10">
        <v>32</v>
      </c>
      <c r="K34" s="10">
        <v>41</v>
      </c>
      <c r="L34" s="10">
        <v>49</v>
      </c>
      <c r="M34" s="10">
        <v>19</v>
      </c>
      <c r="N34" s="10">
        <v>18</v>
      </c>
      <c r="O34" s="10">
        <v>42</v>
      </c>
      <c r="P34" s="10">
        <v>45</v>
      </c>
      <c r="Q34" s="10">
        <v>27</v>
      </c>
      <c r="R34" s="10">
        <v>45</v>
      </c>
      <c r="S34" s="10">
        <v>46</v>
      </c>
      <c r="T34" s="10">
        <v>33</v>
      </c>
      <c r="U34" s="10">
        <v>15</v>
      </c>
      <c r="V34" s="10">
        <v>31</v>
      </c>
      <c r="W34" s="10">
        <v>86</v>
      </c>
      <c r="X34" s="10">
        <v>95</v>
      </c>
      <c r="Y34" s="10">
        <v>76</v>
      </c>
      <c r="Z34" s="10">
        <v>96</v>
      </c>
      <c r="AA34" s="22">
        <f t="shared" si="13"/>
        <v>76</v>
      </c>
      <c r="AB34" s="22" t="str">
        <f t="shared" si="0"/>
        <v>A</v>
      </c>
      <c r="AC34" s="22">
        <f t="shared" si="14"/>
        <v>59</v>
      </c>
      <c r="AD34" s="22" t="str">
        <f t="shared" si="1"/>
        <v>B+</v>
      </c>
      <c r="AE34" s="22">
        <f t="shared" si="15"/>
        <v>86</v>
      </c>
      <c r="AF34" s="22" t="str">
        <f t="shared" si="2"/>
        <v>A</v>
      </c>
      <c r="AG34" s="22">
        <f t="shared" si="16"/>
        <v>95</v>
      </c>
      <c r="AH34" s="22" t="str">
        <f t="shared" si="3"/>
        <v>A+</v>
      </c>
      <c r="AI34" s="22">
        <f t="shared" si="17"/>
        <v>52</v>
      </c>
      <c r="AJ34" s="22" t="str">
        <f t="shared" si="4"/>
        <v>A+</v>
      </c>
      <c r="AK34" s="22">
        <f t="shared" si="18"/>
        <v>33</v>
      </c>
      <c r="AL34" s="22" t="str">
        <f t="shared" si="5"/>
        <v>B+</v>
      </c>
      <c r="AM34" s="22">
        <f t="shared" si="19"/>
        <v>73</v>
      </c>
      <c r="AN34" s="22" t="str">
        <f t="shared" si="6"/>
        <v>A</v>
      </c>
      <c r="AO34" s="22">
        <f t="shared" si="20"/>
        <v>86</v>
      </c>
      <c r="AP34" s="22" t="str">
        <f t="shared" si="7"/>
        <v>A</v>
      </c>
      <c r="AQ34" s="22">
        <f t="shared" si="21"/>
        <v>95</v>
      </c>
      <c r="AR34" s="22" t="str">
        <f t="shared" si="8"/>
        <v>A+</v>
      </c>
      <c r="AS34" s="22">
        <f t="shared" si="22"/>
        <v>76</v>
      </c>
      <c r="AT34" s="22" t="str">
        <f t="shared" si="9"/>
        <v>A</v>
      </c>
      <c r="AU34" s="22">
        <f t="shared" si="23"/>
        <v>96</v>
      </c>
      <c r="AV34" s="22" t="str">
        <f t="shared" si="10"/>
        <v>A+</v>
      </c>
      <c r="AW34" s="22">
        <f t="shared" si="24"/>
        <v>827</v>
      </c>
      <c r="AX34" s="22" t="str">
        <f t="shared" si="11"/>
        <v>A</v>
      </c>
      <c r="AY34" s="10">
        <v>197</v>
      </c>
      <c r="AZ34" s="22">
        <f t="shared" si="12"/>
        <v>90</v>
      </c>
      <c r="BA34" s="33" t="str">
        <f t="shared" si="25"/>
        <v>Passed</v>
      </c>
    </row>
    <row r="35" spans="1:53" s="15" customFormat="1" ht="16.5" customHeight="1" x14ac:dyDescent="0.25">
      <c r="A35" s="10">
        <v>28</v>
      </c>
      <c r="B35" s="10">
        <v>1027</v>
      </c>
      <c r="C35" s="11" t="s">
        <v>276</v>
      </c>
      <c r="D35" s="37" t="s">
        <v>22</v>
      </c>
      <c r="E35" s="37" t="s">
        <v>42</v>
      </c>
      <c r="F35" s="13">
        <v>40714</v>
      </c>
      <c r="G35" s="38">
        <v>36660</v>
      </c>
      <c r="H35" s="39" t="s">
        <v>75</v>
      </c>
      <c r="I35" s="10">
        <v>45</v>
      </c>
      <c r="J35" s="10">
        <v>34</v>
      </c>
      <c r="K35" s="10">
        <v>42</v>
      </c>
      <c r="L35" s="10">
        <v>39</v>
      </c>
      <c r="M35" s="10">
        <v>18</v>
      </c>
      <c r="N35" s="10">
        <v>18</v>
      </c>
      <c r="O35" s="10">
        <v>39</v>
      </c>
      <c r="P35" s="10">
        <v>46</v>
      </c>
      <c r="Q35" s="10">
        <v>23</v>
      </c>
      <c r="R35" s="10">
        <v>39</v>
      </c>
      <c r="S35" s="10">
        <v>22</v>
      </c>
      <c r="T35" s="10">
        <v>28</v>
      </c>
      <c r="U35" s="10">
        <v>16</v>
      </c>
      <c r="V35" s="10">
        <v>38</v>
      </c>
      <c r="W35" s="10">
        <v>88</v>
      </c>
      <c r="X35" s="10">
        <v>98</v>
      </c>
      <c r="Y35" s="10">
        <v>78</v>
      </c>
      <c r="Z35" s="10">
        <v>97</v>
      </c>
      <c r="AA35" s="22">
        <f t="shared" si="13"/>
        <v>91</v>
      </c>
      <c r="AB35" s="22" t="str">
        <f t="shared" si="0"/>
        <v>A+</v>
      </c>
      <c r="AC35" s="22">
        <f t="shared" si="14"/>
        <v>57</v>
      </c>
      <c r="AD35" s="22" t="str">
        <f t="shared" si="1"/>
        <v>B+</v>
      </c>
      <c r="AE35" s="22">
        <f t="shared" si="15"/>
        <v>81</v>
      </c>
      <c r="AF35" s="22" t="str">
        <f t="shared" si="2"/>
        <v>A</v>
      </c>
      <c r="AG35" s="22">
        <f t="shared" si="16"/>
        <v>61</v>
      </c>
      <c r="AH35" s="22" t="str">
        <f t="shared" si="3"/>
        <v>B+</v>
      </c>
      <c r="AI35" s="22">
        <f t="shared" si="17"/>
        <v>46</v>
      </c>
      <c r="AJ35" s="22" t="str">
        <f t="shared" si="4"/>
        <v>A+</v>
      </c>
      <c r="AK35" s="22">
        <f t="shared" si="18"/>
        <v>34</v>
      </c>
      <c r="AL35" s="22" t="str">
        <f t="shared" si="5"/>
        <v>B+</v>
      </c>
      <c r="AM35" s="22">
        <f t="shared" si="19"/>
        <v>77</v>
      </c>
      <c r="AN35" s="22" t="str">
        <f t="shared" si="6"/>
        <v>A</v>
      </c>
      <c r="AO35" s="22">
        <f t="shared" si="20"/>
        <v>88</v>
      </c>
      <c r="AP35" s="22" t="str">
        <f t="shared" si="7"/>
        <v>A</v>
      </c>
      <c r="AQ35" s="22">
        <f t="shared" si="21"/>
        <v>98</v>
      </c>
      <c r="AR35" s="22" t="str">
        <f t="shared" si="8"/>
        <v>A+</v>
      </c>
      <c r="AS35" s="22">
        <f t="shared" si="22"/>
        <v>78</v>
      </c>
      <c r="AT35" s="22" t="str">
        <f t="shared" si="9"/>
        <v>A</v>
      </c>
      <c r="AU35" s="22">
        <f t="shared" si="23"/>
        <v>97</v>
      </c>
      <c r="AV35" s="22" t="str">
        <f t="shared" si="10"/>
        <v>A+</v>
      </c>
      <c r="AW35" s="22">
        <f t="shared" si="24"/>
        <v>808</v>
      </c>
      <c r="AX35" s="22" t="str">
        <f t="shared" si="11"/>
        <v>A</v>
      </c>
      <c r="AY35" s="10">
        <v>193</v>
      </c>
      <c r="AZ35" s="22">
        <f t="shared" si="12"/>
        <v>89</v>
      </c>
      <c r="BA35" s="33" t="str">
        <f t="shared" si="25"/>
        <v>Passed</v>
      </c>
    </row>
    <row r="36" spans="1:53" s="15" customFormat="1" ht="16.5" customHeight="1" x14ac:dyDescent="0.25">
      <c r="A36" s="10">
        <v>29</v>
      </c>
      <c r="B36" s="10">
        <v>1051</v>
      </c>
      <c r="C36" s="11" t="s">
        <v>277</v>
      </c>
      <c r="D36" s="37" t="s">
        <v>22</v>
      </c>
      <c r="E36" s="37" t="s">
        <v>39</v>
      </c>
      <c r="F36" s="13">
        <v>40723</v>
      </c>
      <c r="G36" s="38">
        <v>36867</v>
      </c>
      <c r="H36" s="39" t="s">
        <v>167</v>
      </c>
      <c r="I36" s="10">
        <v>28</v>
      </c>
      <c r="J36" s="10">
        <v>27</v>
      </c>
      <c r="K36" s="10">
        <v>32</v>
      </c>
      <c r="L36" s="10">
        <v>32</v>
      </c>
      <c r="M36" s="10">
        <v>15</v>
      </c>
      <c r="N36" s="10">
        <v>18</v>
      </c>
      <c r="O36" s="10">
        <v>34</v>
      </c>
      <c r="P36" s="10">
        <v>41</v>
      </c>
      <c r="Q36" s="10">
        <v>14</v>
      </c>
      <c r="R36" s="10">
        <v>26</v>
      </c>
      <c r="S36" s="10">
        <v>13</v>
      </c>
      <c r="T36" s="10">
        <v>14</v>
      </c>
      <c r="U36" s="10">
        <v>14</v>
      </c>
      <c r="V36" s="10">
        <v>21</v>
      </c>
      <c r="W36" s="10">
        <v>76</v>
      </c>
      <c r="X36" s="10">
        <v>84</v>
      </c>
      <c r="Y36" s="10">
        <v>67</v>
      </c>
      <c r="Z36" s="10">
        <v>85</v>
      </c>
      <c r="AA36" s="22">
        <f t="shared" si="13"/>
        <v>69</v>
      </c>
      <c r="AB36" s="22" t="str">
        <f t="shared" si="0"/>
        <v>B+</v>
      </c>
      <c r="AC36" s="22">
        <f t="shared" si="14"/>
        <v>41</v>
      </c>
      <c r="AD36" s="22" t="str">
        <f t="shared" si="1"/>
        <v>B</v>
      </c>
      <c r="AE36" s="22">
        <f t="shared" si="15"/>
        <v>58</v>
      </c>
      <c r="AF36" s="22" t="str">
        <f t="shared" si="2"/>
        <v>B+</v>
      </c>
      <c r="AG36" s="22">
        <f t="shared" si="16"/>
        <v>45</v>
      </c>
      <c r="AH36" s="22" t="str">
        <f t="shared" si="3"/>
        <v>B</v>
      </c>
      <c r="AI36" s="22">
        <f t="shared" si="17"/>
        <v>29</v>
      </c>
      <c r="AJ36" s="22" t="str">
        <f t="shared" si="4"/>
        <v>B+</v>
      </c>
      <c r="AK36" s="22">
        <f t="shared" si="18"/>
        <v>32</v>
      </c>
      <c r="AL36" s="22" t="str">
        <f t="shared" si="5"/>
        <v>B+</v>
      </c>
      <c r="AM36" s="22">
        <f t="shared" si="19"/>
        <v>55</v>
      </c>
      <c r="AN36" s="22" t="str">
        <f t="shared" si="6"/>
        <v>B+</v>
      </c>
      <c r="AO36" s="22">
        <f t="shared" si="20"/>
        <v>76</v>
      </c>
      <c r="AP36" s="22" t="str">
        <f t="shared" si="7"/>
        <v>A</v>
      </c>
      <c r="AQ36" s="22">
        <f t="shared" si="21"/>
        <v>84</v>
      </c>
      <c r="AR36" s="22" t="str">
        <f t="shared" si="8"/>
        <v>A</v>
      </c>
      <c r="AS36" s="22">
        <f t="shared" si="22"/>
        <v>67</v>
      </c>
      <c r="AT36" s="22" t="str">
        <f t="shared" si="9"/>
        <v>B+</v>
      </c>
      <c r="AU36" s="22">
        <f t="shared" si="23"/>
        <v>85</v>
      </c>
      <c r="AV36" s="22" t="str">
        <f t="shared" si="10"/>
        <v>A</v>
      </c>
      <c r="AW36" s="22">
        <f t="shared" si="24"/>
        <v>641</v>
      </c>
      <c r="AX36" s="22" t="str">
        <f t="shared" si="11"/>
        <v>B+</v>
      </c>
      <c r="AY36" s="10">
        <v>173</v>
      </c>
      <c r="AZ36" s="22">
        <f t="shared" si="12"/>
        <v>79</v>
      </c>
      <c r="BA36" s="33" t="str">
        <f t="shared" si="25"/>
        <v>Passed</v>
      </c>
    </row>
    <row r="37" spans="1:53" s="15" customFormat="1" ht="16.5" customHeight="1" x14ac:dyDescent="0.25">
      <c r="A37" s="10">
        <v>30</v>
      </c>
      <c r="B37" s="10">
        <v>1003</v>
      </c>
      <c r="C37" s="11" t="s">
        <v>278</v>
      </c>
      <c r="D37" s="37" t="s">
        <v>22</v>
      </c>
      <c r="E37" s="37" t="s">
        <v>41</v>
      </c>
      <c r="F37" s="13">
        <v>40710</v>
      </c>
      <c r="G37" s="38">
        <v>36797</v>
      </c>
      <c r="H37" s="39" t="s">
        <v>58</v>
      </c>
      <c r="I37" s="10">
        <v>26</v>
      </c>
      <c r="J37" s="10">
        <v>23</v>
      </c>
      <c r="K37" s="10">
        <v>34</v>
      </c>
      <c r="L37" s="10">
        <v>28</v>
      </c>
      <c r="M37" s="10">
        <v>10</v>
      </c>
      <c r="N37" s="10">
        <v>15</v>
      </c>
      <c r="O37" s="10">
        <v>34</v>
      </c>
      <c r="P37" s="10">
        <v>42</v>
      </c>
      <c r="Q37" s="10">
        <v>10</v>
      </c>
      <c r="R37" s="10">
        <v>24</v>
      </c>
      <c r="S37" s="10">
        <v>20</v>
      </c>
      <c r="T37" s="10">
        <v>4</v>
      </c>
      <c r="U37" s="10">
        <v>13</v>
      </c>
      <c r="V37" s="10">
        <v>28</v>
      </c>
      <c r="W37" s="10">
        <v>68</v>
      </c>
      <c r="X37" s="10">
        <v>75</v>
      </c>
      <c r="Y37" s="10">
        <v>60</v>
      </c>
      <c r="Z37" s="10">
        <v>74</v>
      </c>
      <c r="AA37" s="22">
        <f t="shared" si="13"/>
        <v>68</v>
      </c>
      <c r="AB37" s="22" t="str">
        <f t="shared" si="0"/>
        <v>B+</v>
      </c>
      <c r="AC37" s="22">
        <f t="shared" si="14"/>
        <v>33</v>
      </c>
      <c r="AD37" s="22" t="str">
        <f t="shared" si="1"/>
        <v>C</v>
      </c>
      <c r="AE37" s="22">
        <f t="shared" si="15"/>
        <v>58</v>
      </c>
      <c r="AF37" s="22" t="str">
        <f t="shared" si="2"/>
        <v>B+</v>
      </c>
      <c r="AG37" s="22">
        <f t="shared" si="16"/>
        <v>48</v>
      </c>
      <c r="AH37" s="22" t="str">
        <f t="shared" si="3"/>
        <v>B</v>
      </c>
      <c r="AI37" s="22">
        <f t="shared" si="17"/>
        <v>14</v>
      </c>
      <c r="AJ37" s="22" t="str">
        <f t="shared" si="4"/>
        <v>C</v>
      </c>
      <c r="AK37" s="22">
        <f t="shared" si="18"/>
        <v>28</v>
      </c>
      <c r="AL37" s="22" t="str">
        <f t="shared" si="5"/>
        <v>B+</v>
      </c>
      <c r="AM37" s="22">
        <f t="shared" si="19"/>
        <v>62</v>
      </c>
      <c r="AN37" s="22" t="str">
        <f t="shared" si="6"/>
        <v>B+</v>
      </c>
      <c r="AO37" s="22">
        <f t="shared" si="20"/>
        <v>68</v>
      </c>
      <c r="AP37" s="22" t="str">
        <f t="shared" si="7"/>
        <v>B+</v>
      </c>
      <c r="AQ37" s="22">
        <f t="shared" si="21"/>
        <v>75</v>
      </c>
      <c r="AR37" s="22" t="str">
        <f t="shared" si="8"/>
        <v>A</v>
      </c>
      <c r="AS37" s="22">
        <f t="shared" si="22"/>
        <v>60</v>
      </c>
      <c r="AT37" s="22" t="str">
        <f t="shared" si="9"/>
        <v>B+</v>
      </c>
      <c r="AU37" s="22">
        <f t="shared" si="23"/>
        <v>74</v>
      </c>
      <c r="AV37" s="22" t="str">
        <f t="shared" si="10"/>
        <v>A</v>
      </c>
      <c r="AW37" s="22">
        <f t="shared" si="24"/>
        <v>588</v>
      </c>
      <c r="AX37" s="22" t="str">
        <f t="shared" si="11"/>
        <v>B+</v>
      </c>
      <c r="AY37" s="10">
        <v>182</v>
      </c>
      <c r="AZ37" s="22">
        <f t="shared" si="12"/>
        <v>83</v>
      </c>
      <c r="BA37" s="33" t="str">
        <f t="shared" si="25"/>
        <v>Passed</v>
      </c>
    </row>
    <row r="38" spans="1:53" s="15" customFormat="1" ht="16.5" customHeight="1" x14ac:dyDescent="0.25">
      <c r="A38" s="10">
        <v>31</v>
      </c>
      <c r="B38" s="10">
        <v>1012</v>
      </c>
      <c r="C38" s="11" t="s">
        <v>279</v>
      </c>
      <c r="D38" s="37" t="s">
        <v>22</v>
      </c>
      <c r="E38" s="37" t="s">
        <v>41</v>
      </c>
      <c r="F38" s="13">
        <v>40711</v>
      </c>
      <c r="G38" s="38">
        <v>36849</v>
      </c>
      <c r="H38" s="39" t="s">
        <v>147</v>
      </c>
      <c r="I38" s="10">
        <v>25</v>
      </c>
      <c r="J38" s="10">
        <v>28</v>
      </c>
      <c r="K38" s="10">
        <v>35</v>
      </c>
      <c r="L38" s="10">
        <v>32</v>
      </c>
      <c r="M38" s="10">
        <v>15</v>
      </c>
      <c r="N38" s="10">
        <v>18</v>
      </c>
      <c r="O38" s="10">
        <v>39</v>
      </c>
      <c r="P38" s="10">
        <v>32</v>
      </c>
      <c r="Q38" s="10">
        <v>20</v>
      </c>
      <c r="R38" s="10">
        <v>37</v>
      </c>
      <c r="S38" s="10">
        <v>17</v>
      </c>
      <c r="T38" s="10">
        <v>4</v>
      </c>
      <c r="U38" s="10">
        <v>12</v>
      </c>
      <c r="V38" s="10">
        <v>37</v>
      </c>
      <c r="W38" s="10">
        <v>67</v>
      </c>
      <c r="X38" s="10">
        <v>74</v>
      </c>
      <c r="Y38" s="10">
        <v>59</v>
      </c>
      <c r="Z38" s="10">
        <v>75</v>
      </c>
      <c r="AA38" s="22">
        <f t="shared" si="13"/>
        <v>57</v>
      </c>
      <c r="AB38" s="22" t="str">
        <f t="shared" si="0"/>
        <v>B+</v>
      </c>
      <c r="AC38" s="22">
        <f t="shared" si="14"/>
        <v>48</v>
      </c>
      <c r="AD38" s="22" t="str">
        <f t="shared" si="1"/>
        <v>B</v>
      </c>
      <c r="AE38" s="22">
        <f t="shared" si="15"/>
        <v>72</v>
      </c>
      <c r="AF38" s="22" t="str">
        <f t="shared" si="2"/>
        <v>A</v>
      </c>
      <c r="AG38" s="22">
        <f t="shared" si="16"/>
        <v>49</v>
      </c>
      <c r="AH38" s="22" t="str">
        <f t="shared" si="3"/>
        <v>B</v>
      </c>
      <c r="AI38" s="22">
        <f t="shared" si="17"/>
        <v>19</v>
      </c>
      <c r="AJ38" s="22" t="str">
        <f t="shared" si="4"/>
        <v>C</v>
      </c>
      <c r="AK38" s="22">
        <f t="shared" si="18"/>
        <v>30</v>
      </c>
      <c r="AL38" s="22" t="str">
        <f t="shared" si="5"/>
        <v>B+</v>
      </c>
      <c r="AM38" s="22">
        <f t="shared" si="19"/>
        <v>76</v>
      </c>
      <c r="AN38" s="22" t="str">
        <f t="shared" si="6"/>
        <v>A</v>
      </c>
      <c r="AO38" s="22">
        <f t="shared" si="20"/>
        <v>67</v>
      </c>
      <c r="AP38" s="22" t="str">
        <f t="shared" si="7"/>
        <v>B+</v>
      </c>
      <c r="AQ38" s="22">
        <f t="shared" si="21"/>
        <v>74</v>
      </c>
      <c r="AR38" s="22" t="str">
        <f t="shared" si="8"/>
        <v>A</v>
      </c>
      <c r="AS38" s="22">
        <f t="shared" si="22"/>
        <v>59</v>
      </c>
      <c r="AT38" s="22" t="str">
        <f t="shared" si="9"/>
        <v>B+</v>
      </c>
      <c r="AU38" s="22">
        <f t="shared" si="23"/>
        <v>75</v>
      </c>
      <c r="AV38" s="22" t="str">
        <f t="shared" si="10"/>
        <v>A</v>
      </c>
      <c r="AW38" s="22">
        <f t="shared" si="24"/>
        <v>626</v>
      </c>
      <c r="AX38" s="22" t="str">
        <f t="shared" si="11"/>
        <v>B+</v>
      </c>
      <c r="AY38" s="10">
        <v>208</v>
      </c>
      <c r="AZ38" s="22">
        <f t="shared" si="12"/>
        <v>95</v>
      </c>
      <c r="BA38" s="33" t="str">
        <f t="shared" si="25"/>
        <v>Passed</v>
      </c>
    </row>
    <row r="39" spans="1:53" s="15" customFormat="1" ht="16.5" customHeight="1" x14ac:dyDescent="0.25">
      <c r="A39" s="10">
        <v>32</v>
      </c>
      <c r="B39" s="10">
        <v>1055</v>
      </c>
      <c r="C39" s="16" t="s">
        <v>280</v>
      </c>
      <c r="D39" s="37" t="s">
        <v>22</v>
      </c>
      <c r="E39" s="37" t="s">
        <v>39</v>
      </c>
      <c r="F39" s="13">
        <v>40730</v>
      </c>
      <c r="G39" s="38">
        <v>36266</v>
      </c>
      <c r="H39" s="39" t="s">
        <v>61</v>
      </c>
      <c r="I39" s="10">
        <v>0</v>
      </c>
      <c r="J39" s="10">
        <v>25</v>
      </c>
      <c r="K39" s="10">
        <v>37</v>
      </c>
      <c r="L39" s="10">
        <v>9</v>
      </c>
      <c r="M39" s="10">
        <v>20</v>
      </c>
      <c r="N39" s="10">
        <v>16</v>
      </c>
      <c r="O39" s="10">
        <v>25</v>
      </c>
      <c r="P39" s="10">
        <v>31</v>
      </c>
      <c r="Q39" s="10">
        <v>14</v>
      </c>
      <c r="R39" s="10">
        <v>35</v>
      </c>
      <c r="S39" s="10">
        <v>15</v>
      </c>
      <c r="T39" s="10">
        <v>10</v>
      </c>
      <c r="U39" s="10">
        <v>21</v>
      </c>
      <c r="V39" s="10">
        <v>24</v>
      </c>
      <c r="W39" s="10">
        <v>68</v>
      </c>
      <c r="X39" s="10">
        <v>76</v>
      </c>
      <c r="Y39" s="10">
        <v>61</v>
      </c>
      <c r="Z39" s="10">
        <v>75</v>
      </c>
      <c r="AA39" s="22">
        <f t="shared" si="13"/>
        <v>31</v>
      </c>
      <c r="AB39" s="22" t="str">
        <f t="shared" si="0"/>
        <v>C</v>
      </c>
      <c r="AC39" s="22">
        <f t="shared" si="14"/>
        <v>39</v>
      </c>
      <c r="AD39" s="22" t="str">
        <f t="shared" si="1"/>
        <v>C</v>
      </c>
      <c r="AE39" s="22">
        <f t="shared" si="15"/>
        <v>72</v>
      </c>
      <c r="AF39" s="22" t="str">
        <f t="shared" si="2"/>
        <v>A</v>
      </c>
      <c r="AG39" s="22">
        <f t="shared" si="16"/>
        <v>24</v>
      </c>
      <c r="AH39" s="22" t="str">
        <f t="shared" si="3"/>
        <v>C</v>
      </c>
      <c r="AI39" s="22">
        <f t="shared" si="17"/>
        <v>30</v>
      </c>
      <c r="AJ39" s="22" t="str">
        <f t="shared" si="4"/>
        <v>B+</v>
      </c>
      <c r="AK39" s="22">
        <f t="shared" si="18"/>
        <v>37</v>
      </c>
      <c r="AL39" s="22" t="str">
        <f t="shared" si="5"/>
        <v>A</v>
      </c>
      <c r="AM39" s="22">
        <f t="shared" si="19"/>
        <v>49</v>
      </c>
      <c r="AN39" s="22" t="str">
        <f t="shared" si="6"/>
        <v>B</v>
      </c>
      <c r="AO39" s="22">
        <f t="shared" si="20"/>
        <v>68</v>
      </c>
      <c r="AP39" s="22" t="str">
        <f t="shared" si="7"/>
        <v>B+</v>
      </c>
      <c r="AQ39" s="22">
        <f t="shared" si="21"/>
        <v>76</v>
      </c>
      <c r="AR39" s="22" t="str">
        <f t="shared" si="8"/>
        <v>A</v>
      </c>
      <c r="AS39" s="22">
        <f t="shared" si="22"/>
        <v>61</v>
      </c>
      <c r="AT39" s="22" t="str">
        <f t="shared" si="9"/>
        <v>B+</v>
      </c>
      <c r="AU39" s="22">
        <f t="shared" si="23"/>
        <v>75</v>
      </c>
      <c r="AV39" s="22" t="str">
        <f t="shared" si="10"/>
        <v>A</v>
      </c>
      <c r="AW39" s="22">
        <f t="shared" si="24"/>
        <v>562</v>
      </c>
      <c r="AX39" s="22" t="str">
        <f t="shared" si="11"/>
        <v>B+</v>
      </c>
      <c r="AY39" s="10">
        <v>163</v>
      </c>
      <c r="AZ39" s="22">
        <f t="shared" si="12"/>
        <v>75</v>
      </c>
      <c r="BA39" s="33" t="str">
        <f t="shared" si="25"/>
        <v>Passed</v>
      </c>
    </row>
    <row r="40" spans="1:53" s="15" customFormat="1" ht="16.5" customHeight="1" x14ac:dyDescent="0.25">
      <c r="A40" s="10">
        <v>33</v>
      </c>
      <c r="B40" s="10">
        <v>1020</v>
      </c>
      <c r="C40" s="11" t="s">
        <v>281</v>
      </c>
      <c r="D40" s="37" t="s">
        <v>22</v>
      </c>
      <c r="E40" s="37" t="s">
        <v>39</v>
      </c>
      <c r="F40" s="13">
        <v>40711</v>
      </c>
      <c r="G40" s="38">
        <v>36959</v>
      </c>
      <c r="H40" s="39" t="s">
        <v>243</v>
      </c>
      <c r="I40" s="10">
        <v>36</v>
      </c>
      <c r="J40" s="10">
        <v>35</v>
      </c>
      <c r="K40" s="10">
        <v>35</v>
      </c>
      <c r="L40" s="10">
        <v>33</v>
      </c>
      <c r="M40" s="10">
        <v>16</v>
      </c>
      <c r="N40" s="10">
        <v>17</v>
      </c>
      <c r="O40" s="10">
        <v>36</v>
      </c>
      <c r="P40" s="10">
        <v>31</v>
      </c>
      <c r="Q40" s="10">
        <v>5</v>
      </c>
      <c r="R40" s="10">
        <v>29</v>
      </c>
      <c r="S40" s="10">
        <v>20</v>
      </c>
      <c r="T40" s="10">
        <v>9</v>
      </c>
      <c r="U40" s="10">
        <v>16</v>
      </c>
      <c r="V40" s="10">
        <v>34</v>
      </c>
      <c r="W40" s="10">
        <v>76</v>
      </c>
      <c r="X40" s="10">
        <v>84</v>
      </c>
      <c r="Y40" s="10">
        <v>67</v>
      </c>
      <c r="Z40" s="10">
        <v>85</v>
      </c>
      <c r="AA40" s="22">
        <f t="shared" si="13"/>
        <v>67</v>
      </c>
      <c r="AB40" s="22" t="str">
        <f t="shared" si="0"/>
        <v>B+</v>
      </c>
      <c r="AC40" s="22">
        <f t="shared" si="14"/>
        <v>40</v>
      </c>
      <c r="AD40" s="22" t="str">
        <f t="shared" si="1"/>
        <v>C</v>
      </c>
      <c r="AE40" s="22">
        <f t="shared" si="15"/>
        <v>64</v>
      </c>
      <c r="AF40" s="22" t="str">
        <f t="shared" si="2"/>
        <v>B+</v>
      </c>
      <c r="AG40" s="22">
        <f t="shared" si="16"/>
        <v>53</v>
      </c>
      <c r="AH40" s="22" t="str">
        <f t="shared" si="3"/>
        <v>B+</v>
      </c>
      <c r="AI40" s="22">
        <f t="shared" si="17"/>
        <v>25</v>
      </c>
      <c r="AJ40" s="22" t="str">
        <f t="shared" si="4"/>
        <v>B</v>
      </c>
      <c r="AK40" s="22">
        <f t="shared" si="18"/>
        <v>33</v>
      </c>
      <c r="AL40" s="22" t="str">
        <f t="shared" si="5"/>
        <v>B+</v>
      </c>
      <c r="AM40" s="22">
        <f t="shared" si="19"/>
        <v>70</v>
      </c>
      <c r="AN40" s="22" t="str">
        <f t="shared" si="6"/>
        <v>B+</v>
      </c>
      <c r="AO40" s="22">
        <f t="shared" si="20"/>
        <v>76</v>
      </c>
      <c r="AP40" s="22" t="str">
        <f t="shared" si="7"/>
        <v>A</v>
      </c>
      <c r="AQ40" s="22">
        <f t="shared" si="21"/>
        <v>84</v>
      </c>
      <c r="AR40" s="22" t="str">
        <f t="shared" si="8"/>
        <v>A</v>
      </c>
      <c r="AS40" s="22">
        <f t="shared" si="22"/>
        <v>67</v>
      </c>
      <c r="AT40" s="22" t="str">
        <f t="shared" si="9"/>
        <v>B+</v>
      </c>
      <c r="AU40" s="22">
        <f t="shared" si="23"/>
        <v>85</v>
      </c>
      <c r="AV40" s="22" t="str">
        <f t="shared" si="10"/>
        <v>A</v>
      </c>
      <c r="AW40" s="22">
        <f t="shared" si="24"/>
        <v>664</v>
      </c>
      <c r="AX40" s="22" t="str">
        <f t="shared" si="11"/>
        <v>B+</v>
      </c>
      <c r="AY40" s="10">
        <v>175</v>
      </c>
      <c r="AZ40" s="22">
        <f t="shared" si="12"/>
        <v>80</v>
      </c>
      <c r="BA40" s="33" t="str">
        <f t="shared" si="25"/>
        <v>Passed</v>
      </c>
    </row>
    <row r="41" spans="1:53" s="15" customFormat="1" ht="16.5" customHeight="1" x14ac:dyDescent="0.25">
      <c r="A41" s="10">
        <v>34</v>
      </c>
      <c r="B41" s="10">
        <v>996</v>
      </c>
      <c r="C41" s="11" t="s">
        <v>282</v>
      </c>
      <c r="D41" s="37" t="s">
        <v>22</v>
      </c>
      <c r="E41" s="37" t="s">
        <v>41</v>
      </c>
      <c r="F41" s="13">
        <v>40709</v>
      </c>
      <c r="G41" s="38">
        <v>37054</v>
      </c>
      <c r="H41" s="39" t="s">
        <v>146</v>
      </c>
      <c r="I41" s="10">
        <v>45</v>
      </c>
      <c r="J41" s="10">
        <v>27</v>
      </c>
      <c r="K41" s="10">
        <v>41</v>
      </c>
      <c r="L41" s="10">
        <v>36</v>
      </c>
      <c r="M41" s="10">
        <v>18</v>
      </c>
      <c r="N41" s="10">
        <v>17</v>
      </c>
      <c r="O41" s="10">
        <v>43</v>
      </c>
      <c r="P41" s="10">
        <v>47</v>
      </c>
      <c r="Q41" s="10">
        <v>18</v>
      </c>
      <c r="R41" s="10">
        <v>29</v>
      </c>
      <c r="S41" s="10">
        <v>19</v>
      </c>
      <c r="T41" s="10">
        <v>11</v>
      </c>
      <c r="U41" s="10">
        <v>16</v>
      </c>
      <c r="V41" s="10">
        <v>32</v>
      </c>
      <c r="W41" s="10">
        <v>83</v>
      </c>
      <c r="X41" s="10">
        <v>92</v>
      </c>
      <c r="Y41" s="10">
        <v>74</v>
      </c>
      <c r="Z41" s="10">
        <v>91</v>
      </c>
      <c r="AA41" s="22">
        <f t="shared" si="13"/>
        <v>92</v>
      </c>
      <c r="AB41" s="22" t="str">
        <f t="shared" si="0"/>
        <v>A+</v>
      </c>
      <c r="AC41" s="22">
        <f t="shared" si="14"/>
        <v>45</v>
      </c>
      <c r="AD41" s="22" t="str">
        <f t="shared" si="1"/>
        <v>B</v>
      </c>
      <c r="AE41" s="22">
        <f t="shared" si="15"/>
        <v>70</v>
      </c>
      <c r="AF41" s="22" t="str">
        <f t="shared" si="2"/>
        <v>B+</v>
      </c>
      <c r="AG41" s="22">
        <f t="shared" si="16"/>
        <v>55</v>
      </c>
      <c r="AH41" s="22" t="str">
        <f t="shared" si="3"/>
        <v>B+</v>
      </c>
      <c r="AI41" s="22">
        <f t="shared" si="17"/>
        <v>29</v>
      </c>
      <c r="AJ41" s="22" t="str">
        <f t="shared" si="4"/>
        <v>B+</v>
      </c>
      <c r="AK41" s="22">
        <f t="shared" si="18"/>
        <v>33</v>
      </c>
      <c r="AL41" s="22" t="str">
        <f t="shared" si="5"/>
        <v>B+</v>
      </c>
      <c r="AM41" s="22">
        <f t="shared" si="19"/>
        <v>75</v>
      </c>
      <c r="AN41" s="22" t="str">
        <f t="shared" si="6"/>
        <v>A</v>
      </c>
      <c r="AO41" s="22">
        <f t="shared" si="20"/>
        <v>83</v>
      </c>
      <c r="AP41" s="22" t="str">
        <f t="shared" si="7"/>
        <v>A</v>
      </c>
      <c r="AQ41" s="22">
        <f t="shared" si="21"/>
        <v>92</v>
      </c>
      <c r="AR41" s="22" t="str">
        <f t="shared" si="8"/>
        <v>A+</v>
      </c>
      <c r="AS41" s="22">
        <f t="shared" si="22"/>
        <v>74</v>
      </c>
      <c r="AT41" s="22" t="str">
        <f t="shared" si="9"/>
        <v>A</v>
      </c>
      <c r="AU41" s="22">
        <f t="shared" si="23"/>
        <v>91</v>
      </c>
      <c r="AV41" s="22" t="str">
        <f t="shared" si="10"/>
        <v>A+</v>
      </c>
      <c r="AW41" s="22">
        <f t="shared" si="24"/>
        <v>739</v>
      </c>
      <c r="AX41" s="22" t="str">
        <f t="shared" si="11"/>
        <v>A</v>
      </c>
      <c r="AY41" s="10">
        <v>205</v>
      </c>
      <c r="AZ41" s="22">
        <f t="shared" si="12"/>
        <v>94</v>
      </c>
      <c r="BA41" s="33" t="str">
        <f t="shared" si="25"/>
        <v>Passed</v>
      </c>
    </row>
    <row r="42" spans="1:53" s="15" customFormat="1" ht="16.5" customHeight="1" x14ac:dyDescent="0.25">
      <c r="A42" s="10">
        <v>35</v>
      </c>
      <c r="B42" s="10">
        <v>1036</v>
      </c>
      <c r="C42" s="11" t="s">
        <v>283</v>
      </c>
      <c r="D42" s="37" t="s">
        <v>22</v>
      </c>
      <c r="E42" s="37" t="s">
        <v>39</v>
      </c>
      <c r="F42" s="13">
        <v>40715</v>
      </c>
      <c r="G42" s="38">
        <v>37130</v>
      </c>
      <c r="H42" s="39" t="s">
        <v>160</v>
      </c>
      <c r="I42" s="10">
        <v>45</v>
      </c>
      <c r="J42" s="10">
        <v>24</v>
      </c>
      <c r="K42" s="10">
        <v>41</v>
      </c>
      <c r="L42" s="10">
        <v>42</v>
      </c>
      <c r="M42" s="10">
        <v>19</v>
      </c>
      <c r="N42" s="10">
        <v>20</v>
      </c>
      <c r="O42" s="10">
        <v>40</v>
      </c>
      <c r="P42" s="10">
        <v>45</v>
      </c>
      <c r="Q42" s="10">
        <v>25</v>
      </c>
      <c r="R42" s="10">
        <v>26</v>
      </c>
      <c r="S42" s="10">
        <v>21</v>
      </c>
      <c r="T42" s="10">
        <v>22</v>
      </c>
      <c r="U42" s="10">
        <v>21</v>
      </c>
      <c r="V42" s="10">
        <v>31</v>
      </c>
      <c r="W42" s="10">
        <v>83</v>
      </c>
      <c r="X42" s="10">
        <v>92</v>
      </c>
      <c r="Y42" s="10">
        <v>74</v>
      </c>
      <c r="Z42" s="10">
        <v>93</v>
      </c>
      <c r="AA42" s="22">
        <f t="shared" si="13"/>
        <v>90</v>
      </c>
      <c r="AB42" s="22" t="str">
        <f t="shared" si="0"/>
        <v>A</v>
      </c>
      <c r="AC42" s="22">
        <f t="shared" si="14"/>
        <v>49</v>
      </c>
      <c r="AD42" s="22" t="str">
        <f t="shared" si="1"/>
        <v>B</v>
      </c>
      <c r="AE42" s="22">
        <f t="shared" si="15"/>
        <v>67</v>
      </c>
      <c r="AF42" s="22" t="str">
        <f t="shared" si="2"/>
        <v>B+</v>
      </c>
      <c r="AG42" s="22">
        <f t="shared" si="16"/>
        <v>63</v>
      </c>
      <c r="AH42" s="22" t="str">
        <f t="shared" si="3"/>
        <v>B+</v>
      </c>
      <c r="AI42" s="22">
        <f t="shared" si="17"/>
        <v>41</v>
      </c>
      <c r="AJ42" s="22" t="str">
        <f t="shared" si="4"/>
        <v>A</v>
      </c>
      <c r="AK42" s="22">
        <f t="shared" si="18"/>
        <v>41</v>
      </c>
      <c r="AL42" s="22" t="str">
        <f t="shared" si="5"/>
        <v>A</v>
      </c>
      <c r="AM42" s="22">
        <f t="shared" si="19"/>
        <v>71</v>
      </c>
      <c r="AN42" s="22" t="str">
        <f t="shared" si="6"/>
        <v>A</v>
      </c>
      <c r="AO42" s="22">
        <f t="shared" si="20"/>
        <v>83</v>
      </c>
      <c r="AP42" s="22" t="str">
        <f t="shared" si="7"/>
        <v>A</v>
      </c>
      <c r="AQ42" s="22">
        <f t="shared" si="21"/>
        <v>92</v>
      </c>
      <c r="AR42" s="22" t="str">
        <f t="shared" si="8"/>
        <v>A+</v>
      </c>
      <c r="AS42" s="22">
        <f t="shared" si="22"/>
        <v>74</v>
      </c>
      <c r="AT42" s="22" t="str">
        <f t="shared" si="9"/>
        <v>A</v>
      </c>
      <c r="AU42" s="22">
        <f t="shared" si="23"/>
        <v>93</v>
      </c>
      <c r="AV42" s="22" t="str">
        <f t="shared" si="10"/>
        <v>A+</v>
      </c>
      <c r="AW42" s="22">
        <f t="shared" si="24"/>
        <v>764</v>
      </c>
      <c r="AX42" s="22" t="str">
        <f t="shared" si="11"/>
        <v>A</v>
      </c>
      <c r="AY42" s="10">
        <v>192</v>
      </c>
      <c r="AZ42" s="22">
        <f t="shared" si="12"/>
        <v>88</v>
      </c>
      <c r="BA42" s="33" t="str">
        <f t="shared" si="25"/>
        <v>Passed</v>
      </c>
    </row>
    <row r="43" spans="1:53" s="15" customFormat="1" ht="16.5" customHeight="1" x14ac:dyDescent="0.25">
      <c r="A43" s="10">
        <v>36</v>
      </c>
      <c r="B43" s="10">
        <v>1042</v>
      </c>
      <c r="C43" s="11" t="s">
        <v>284</v>
      </c>
      <c r="D43" s="37" t="s">
        <v>22</v>
      </c>
      <c r="E43" s="37" t="s">
        <v>41</v>
      </c>
      <c r="F43" s="13">
        <v>40718</v>
      </c>
      <c r="G43" s="38">
        <v>36900</v>
      </c>
      <c r="H43" s="39" t="s">
        <v>54</v>
      </c>
      <c r="I43" s="10">
        <v>25</v>
      </c>
      <c r="J43" s="10">
        <v>33</v>
      </c>
      <c r="K43" s="10">
        <v>36</v>
      </c>
      <c r="L43" s="10">
        <v>32</v>
      </c>
      <c r="M43" s="10">
        <v>14</v>
      </c>
      <c r="N43" s="10">
        <v>17</v>
      </c>
      <c r="O43" s="10">
        <v>34</v>
      </c>
      <c r="P43" s="10">
        <v>21</v>
      </c>
      <c r="Q43" s="10">
        <v>17</v>
      </c>
      <c r="R43" s="10">
        <v>29</v>
      </c>
      <c r="S43" s="10">
        <v>15</v>
      </c>
      <c r="T43" s="10">
        <v>8</v>
      </c>
      <c r="U43" s="10">
        <v>16</v>
      </c>
      <c r="V43" s="10">
        <v>35</v>
      </c>
      <c r="W43" s="10">
        <v>70</v>
      </c>
      <c r="X43" s="10">
        <v>78</v>
      </c>
      <c r="Y43" s="10">
        <v>62</v>
      </c>
      <c r="Z43" s="10">
        <v>77</v>
      </c>
      <c r="AA43" s="22">
        <f t="shared" si="13"/>
        <v>46</v>
      </c>
      <c r="AB43" s="22" t="str">
        <f t="shared" si="0"/>
        <v>B</v>
      </c>
      <c r="AC43" s="22">
        <f t="shared" si="14"/>
        <v>50</v>
      </c>
      <c r="AD43" s="22" t="str">
        <f t="shared" si="1"/>
        <v>B</v>
      </c>
      <c r="AE43" s="22">
        <f t="shared" si="15"/>
        <v>65</v>
      </c>
      <c r="AF43" s="22" t="str">
        <f t="shared" si="2"/>
        <v>B+</v>
      </c>
      <c r="AG43" s="22">
        <f t="shared" si="16"/>
        <v>47</v>
      </c>
      <c r="AH43" s="22" t="str">
        <f t="shared" si="3"/>
        <v>B</v>
      </c>
      <c r="AI43" s="22">
        <f t="shared" si="17"/>
        <v>22</v>
      </c>
      <c r="AJ43" s="22" t="str">
        <f t="shared" si="4"/>
        <v>B</v>
      </c>
      <c r="AK43" s="22">
        <f t="shared" si="18"/>
        <v>33</v>
      </c>
      <c r="AL43" s="22" t="str">
        <f t="shared" si="5"/>
        <v>B+</v>
      </c>
      <c r="AM43" s="22">
        <f t="shared" si="19"/>
        <v>69</v>
      </c>
      <c r="AN43" s="22" t="str">
        <f t="shared" si="6"/>
        <v>B+</v>
      </c>
      <c r="AO43" s="22">
        <f t="shared" si="20"/>
        <v>70</v>
      </c>
      <c r="AP43" s="22" t="str">
        <f t="shared" si="7"/>
        <v>B+</v>
      </c>
      <c r="AQ43" s="22">
        <f t="shared" si="21"/>
        <v>78</v>
      </c>
      <c r="AR43" s="22" t="str">
        <f t="shared" si="8"/>
        <v>A</v>
      </c>
      <c r="AS43" s="22">
        <f t="shared" si="22"/>
        <v>62</v>
      </c>
      <c r="AT43" s="22" t="str">
        <f t="shared" si="9"/>
        <v>B+</v>
      </c>
      <c r="AU43" s="22">
        <f t="shared" si="23"/>
        <v>77</v>
      </c>
      <c r="AV43" s="22" t="str">
        <f t="shared" si="10"/>
        <v>A</v>
      </c>
      <c r="AW43" s="22">
        <f t="shared" si="24"/>
        <v>619</v>
      </c>
      <c r="AX43" s="22" t="str">
        <f t="shared" si="11"/>
        <v>B+</v>
      </c>
      <c r="AY43" s="10">
        <v>163</v>
      </c>
      <c r="AZ43" s="22">
        <f t="shared" si="12"/>
        <v>75</v>
      </c>
      <c r="BA43" s="33" t="str">
        <f t="shared" si="25"/>
        <v>Passed</v>
      </c>
    </row>
    <row r="44" spans="1:53" s="15" customFormat="1" ht="16.5" customHeight="1" x14ac:dyDescent="0.25">
      <c r="A44" s="10">
        <v>37</v>
      </c>
      <c r="B44" s="10">
        <v>1010</v>
      </c>
      <c r="C44" s="11" t="s">
        <v>285</v>
      </c>
      <c r="D44" s="37" t="s">
        <v>22</v>
      </c>
      <c r="E44" s="37" t="s">
        <v>42</v>
      </c>
      <c r="F44" s="13">
        <v>40711</v>
      </c>
      <c r="G44" s="38">
        <v>37026</v>
      </c>
      <c r="H44" s="39" t="s">
        <v>244</v>
      </c>
      <c r="I44" s="10">
        <v>25</v>
      </c>
      <c r="J44" s="10">
        <v>19</v>
      </c>
      <c r="K44" s="10">
        <v>31</v>
      </c>
      <c r="L44" s="10">
        <v>30</v>
      </c>
      <c r="M44" s="10">
        <v>10</v>
      </c>
      <c r="N44" s="10">
        <v>18</v>
      </c>
      <c r="O44" s="10">
        <v>39</v>
      </c>
      <c r="P44" s="10">
        <v>42</v>
      </c>
      <c r="Q44" s="10">
        <v>5</v>
      </c>
      <c r="R44" s="10">
        <v>35</v>
      </c>
      <c r="S44" s="10">
        <v>10</v>
      </c>
      <c r="T44" s="10">
        <v>11</v>
      </c>
      <c r="U44" s="10">
        <v>12</v>
      </c>
      <c r="V44" s="10">
        <v>31</v>
      </c>
      <c r="W44" s="10">
        <v>50</v>
      </c>
      <c r="X44" s="10">
        <v>56</v>
      </c>
      <c r="Y44" s="10">
        <v>45</v>
      </c>
      <c r="Z44" s="10">
        <v>57</v>
      </c>
      <c r="AA44" s="22">
        <f t="shared" si="13"/>
        <v>67</v>
      </c>
      <c r="AB44" s="22" t="str">
        <f t="shared" si="0"/>
        <v>B+</v>
      </c>
      <c r="AC44" s="22">
        <f t="shared" si="14"/>
        <v>24</v>
      </c>
      <c r="AD44" s="22" t="str">
        <f t="shared" si="1"/>
        <v>C</v>
      </c>
      <c r="AE44" s="22">
        <f t="shared" si="15"/>
        <v>66</v>
      </c>
      <c r="AF44" s="22" t="str">
        <f t="shared" si="2"/>
        <v>B+</v>
      </c>
      <c r="AG44" s="22">
        <f t="shared" si="16"/>
        <v>40</v>
      </c>
      <c r="AH44" s="22" t="str">
        <f t="shared" si="3"/>
        <v>C</v>
      </c>
      <c r="AI44" s="22">
        <f t="shared" si="17"/>
        <v>21</v>
      </c>
      <c r="AJ44" s="22" t="str">
        <f t="shared" si="4"/>
        <v>B</v>
      </c>
      <c r="AK44" s="22">
        <f t="shared" si="18"/>
        <v>30</v>
      </c>
      <c r="AL44" s="22" t="str">
        <f t="shared" si="5"/>
        <v>B+</v>
      </c>
      <c r="AM44" s="22">
        <f t="shared" si="19"/>
        <v>70</v>
      </c>
      <c r="AN44" s="22" t="str">
        <f t="shared" si="6"/>
        <v>B+</v>
      </c>
      <c r="AO44" s="22">
        <f t="shared" si="20"/>
        <v>50</v>
      </c>
      <c r="AP44" s="22" t="str">
        <f t="shared" si="7"/>
        <v>B</v>
      </c>
      <c r="AQ44" s="22">
        <f t="shared" si="21"/>
        <v>56</v>
      </c>
      <c r="AR44" s="22" t="str">
        <f t="shared" si="8"/>
        <v>B+</v>
      </c>
      <c r="AS44" s="22">
        <f t="shared" si="22"/>
        <v>45</v>
      </c>
      <c r="AT44" s="22" t="str">
        <f t="shared" si="9"/>
        <v>B</v>
      </c>
      <c r="AU44" s="22">
        <f t="shared" si="23"/>
        <v>57</v>
      </c>
      <c r="AV44" s="22" t="str">
        <f t="shared" si="10"/>
        <v>B+</v>
      </c>
      <c r="AW44" s="22">
        <f t="shared" si="24"/>
        <v>526</v>
      </c>
      <c r="AX44" s="22" t="str">
        <f t="shared" si="11"/>
        <v>B+</v>
      </c>
      <c r="AY44" s="10">
        <v>164</v>
      </c>
      <c r="AZ44" s="22">
        <f t="shared" si="12"/>
        <v>75</v>
      </c>
      <c r="BA44" s="33" t="str">
        <f t="shared" si="25"/>
        <v>Passed</v>
      </c>
    </row>
    <row r="45" spans="1:53" s="15" customFormat="1" ht="16.5" customHeight="1" x14ac:dyDescent="0.25">
      <c r="A45" s="10">
        <v>38</v>
      </c>
      <c r="B45" s="10">
        <v>1035</v>
      </c>
      <c r="C45" s="11" t="s">
        <v>286</v>
      </c>
      <c r="D45" s="37" t="s">
        <v>22</v>
      </c>
      <c r="E45" s="37" t="s">
        <v>39</v>
      </c>
      <c r="F45" s="13">
        <v>40714</v>
      </c>
      <c r="G45" s="38">
        <v>37039</v>
      </c>
      <c r="H45" s="39" t="s">
        <v>245</v>
      </c>
      <c r="I45" s="10">
        <v>36</v>
      </c>
      <c r="J45" s="10">
        <v>18</v>
      </c>
      <c r="K45" s="10">
        <v>32</v>
      </c>
      <c r="L45" s="10">
        <v>17</v>
      </c>
      <c r="M45" s="10">
        <v>13</v>
      </c>
      <c r="N45" s="10">
        <v>18</v>
      </c>
      <c r="O45" s="10">
        <v>46</v>
      </c>
      <c r="P45" s="10">
        <v>48</v>
      </c>
      <c r="Q45" s="10">
        <v>18</v>
      </c>
      <c r="R45" s="10">
        <v>38</v>
      </c>
      <c r="S45" s="10">
        <v>18</v>
      </c>
      <c r="T45" s="10">
        <v>21</v>
      </c>
      <c r="U45" s="10">
        <v>21</v>
      </c>
      <c r="V45" s="10">
        <v>39</v>
      </c>
      <c r="W45" s="10">
        <v>73</v>
      </c>
      <c r="X45" s="10">
        <v>81</v>
      </c>
      <c r="Y45" s="10">
        <v>65</v>
      </c>
      <c r="Z45" s="10">
        <v>80</v>
      </c>
      <c r="AA45" s="22">
        <f t="shared" si="13"/>
        <v>84</v>
      </c>
      <c r="AB45" s="22" t="str">
        <f t="shared" si="0"/>
        <v>A</v>
      </c>
      <c r="AC45" s="22">
        <f t="shared" si="14"/>
        <v>36</v>
      </c>
      <c r="AD45" s="22" t="str">
        <f t="shared" si="1"/>
        <v>C</v>
      </c>
      <c r="AE45" s="22">
        <f t="shared" si="15"/>
        <v>70</v>
      </c>
      <c r="AF45" s="22" t="str">
        <f t="shared" si="2"/>
        <v>B+</v>
      </c>
      <c r="AG45" s="22">
        <f t="shared" si="16"/>
        <v>35</v>
      </c>
      <c r="AH45" s="22" t="str">
        <f t="shared" si="3"/>
        <v>C</v>
      </c>
      <c r="AI45" s="22">
        <f t="shared" si="17"/>
        <v>34</v>
      </c>
      <c r="AJ45" s="22" t="str">
        <f t="shared" si="4"/>
        <v>B+</v>
      </c>
      <c r="AK45" s="22">
        <f t="shared" si="18"/>
        <v>39</v>
      </c>
      <c r="AL45" s="22" t="str">
        <f t="shared" si="5"/>
        <v>A</v>
      </c>
      <c r="AM45" s="22">
        <f t="shared" si="19"/>
        <v>85</v>
      </c>
      <c r="AN45" s="22" t="str">
        <f t="shared" si="6"/>
        <v>A</v>
      </c>
      <c r="AO45" s="22">
        <f t="shared" si="20"/>
        <v>73</v>
      </c>
      <c r="AP45" s="22" t="str">
        <f t="shared" si="7"/>
        <v>A</v>
      </c>
      <c r="AQ45" s="22">
        <f t="shared" si="21"/>
        <v>81</v>
      </c>
      <c r="AR45" s="22" t="str">
        <f t="shared" si="8"/>
        <v>A</v>
      </c>
      <c r="AS45" s="22">
        <f t="shared" si="22"/>
        <v>65</v>
      </c>
      <c r="AT45" s="22" t="str">
        <f t="shared" si="9"/>
        <v>B+</v>
      </c>
      <c r="AU45" s="22">
        <f t="shared" si="23"/>
        <v>80</v>
      </c>
      <c r="AV45" s="22" t="str">
        <f t="shared" si="10"/>
        <v>A</v>
      </c>
      <c r="AW45" s="22">
        <f t="shared" si="24"/>
        <v>682</v>
      </c>
      <c r="AX45" s="22" t="str">
        <f t="shared" si="11"/>
        <v>B+</v>
      </c>
      <c r="AY45" s="10">
        <v>164</v>
      </c>
      <c r="AZ45" s="22">
        <f t="shared" si="12"/>
        <v>75</v>
      </c>
      <c r="BA45" s="33" t="str">
        <f t="shared" si="25"/>
        <v>Passed</v>
      </c>
    </row>
    <row r="46" spans="1:53" s="15" customFormat="1" ht="16.5" customHeight="1" x14ac:dyDescent="0.25">
      <c r="A46" s="10">
        <v>39</v>
      </c>
      <c r="B46" s="10">
        <v>1009</v>
      </c>
      <c r="C46" s="11" t="s">
        <v>287</v>
      </c>
      <c r="D46" s="37" t="s">
        <v>22</v>
      </c>
      <c r="E46" s="37" t="s">
        <v>42</v>
      </c>
      <c r="F46" s="13">
        <v>40711</v>
      </c>
      <c r="G46" s="38">
        <v>37054</v>
      </c>
      <c r="H46" s="39" t="s">
        <v>64</v>
      </c>
      <c r="I46" s="10">
        <v>45</v>
      </c>
      <c r="J46" s="10">
        <v>42</v>
      </c>
      <c r="K46" s="10">
        <v>36</v>
      </c>
      <c r="L46" s="10">
        <v>46</v>
      </c>
      <c r="M46" s="10">
        <v>20</v>
      </c>
      <c r="N46" s="10">
        <v>24</v>
      </c>
      <c r="O46" s="10">
        <v>45</v>
      </c>
      <c r="P46" s="10">
        <v>42</v>
      </c>
      <c r="Q46" s="10">
        <v>39</v>
      </c>
      <c r="R46" s="10">
        <v>47</v>
      </c>
      <c r="S46" s="10">
        <v>41</v>
      </c>
      <c r="T46" s="10">
        <v>25</v>
      </c>
      <c r="U46" s="10">
        <v>24</v>
      </c>
      <c r="V46" s="10">
        <v>42</v>
      </c>
      <c r="W46" s="10">
        <v>86</v>
      </c>
      <c r="X46" s="10">
        <v>95</v>
      </c>
      <c r="Y46" s="10">
        <v>76</v>
      </c>
      <c r="Z46" s="10">
        <v>96</v>
      </c>
      <c r="AA46" s="22">
        <f t="shared" si="13"/>
        <v>87</v>
      </c>
      <c r="AB46" s="22" t="str">
        <f t="shared" si="0"/>
        <v>A</v>
      </c>
      <c r="AC46" s="22">
        <f t="shared" si="14"/>
        <v>81</v>
      </c>
      <c r="AD46" s="22" t="str">
        <f t="shared" si="1"/>
        <v>A</v>
      </c>
      <c r="AE46" s="22">
        <f t="shared" si="15"/>
        <v>83</v>
      </c>
      <c r="AF46" s="22" t="str">
        <f t="shared" si="2"/>
        <v>A</v>
      </c>
      <c r="AG46" s="22">
        <f t="shared" si="16"/>
        <v>87</v>
      </c>
      <c r="AH46" s="22" t="str">
        <f t="shared" si="3"/>
        <v>A</v>
      </c>
      <c r="AI46" s="22">
        <f t="shared" si="17"/>
        <v>45</v>
      </c>
      <c r="AJ46" s="22" t="str">
        <f t="shared" si="4"/>
        <v>A</v>
      </c>
      <c r="AK46" s="22">
        <f t="shared" si="18"/>
        <v>48</v>
      </c>
      <c r="AL46" s="22" t="str">
        <f t="shared" si="5"/>
        <v>A+</v>
      </c>
      <c r="AM46" s="22">
        <f t="shared" si="19"/>
        <v>87</v>
      </c>
      <c r="AN46" s="22" t="str">
        <f t="shared" si="6"/>
        <v>A</v>
      </c>
      <c r="AO46" s="22">
        <f t="shared" si="20"/>
        <v>86</v>
      </c>
      <c r="AP46" s="22" t="str">
        <f t="shared" si="7"/>
        <v>A</v>
      </c>
      <c r="AQ46" s="22">
        <f t="shared" si="21"/>
        <v>95</v>
      </c>
      <c r="AR46" s="22" t="str">
        <f t="shared" si="8"/>
        <v>A+</v>
      </c>
      <c r="AS46" s="22">
        <f t="shared" si="22"/>
        <v>76</v>
      </c>
      <c r="AT46" s="22" t="str">
        <f t="shared" si="9"/>
        <v>A</v>
      </c>
      <c r="AU46" s="22">
        <f t="shared" si="23"/>
        <v>96</v>
      </c>
      <c r="AV46" s="22" t="str">
        <f t="shared" si="10"/>
        <v>A+</v>
      </c>
      <c r="AW46" s="22">
        <f t="shared" si="24"/>
        <v>871</v>
      </c>
      <c r="AX46" s="22" t="str">
        <f t="shared" si="11"/>
        <v>A</v>
      </c>
      <c r="AY46" s="10">
        <v>209</v>
      </c>
      <c r="AZ46" s="22">
        <f t="shared" si="12"/>
        <v>96</v>
      </c>
      <c r="BA46" s="33" t="str">
        <f t="shared" si="25"/>
        <v>Passed</v>
      </c>
    </row>
    <row r="47" spans="1:53" ht="16.5" customHeight="1" x14ac:dyDescent="0.25">
      <c r="A47" s="17">
        <v>40</v>
      </c>
      <c r="B47" s="10">
        <v>1014</v>
      </c>
      <c r="C47" s="11" t="s">
        <v>288</v>
      </c>
      <c r="D47" s="37" t="s">
        <v>22</v>
      </c>
      <c r="E47" s="37" t="s">
        <v>40</v>
      </c>
      <c r="F47" s="13">
        <v>40711</v>
      </c>
      <c r="G47" s="38">
        <v>36901</v>
      </c>
      <c r="H47" s="39" t="s">
        <v>246</v>
      </c>
      <c r="I47" s="10">
        <v>31</v>
      </c>
      <c r="J47" s="10">
        <v>32</v>
      </c>
      <c r="K47" s="10">
        <v>39</v>
      </c>
      <c r="L47" s="10">
        <v>46</v>
      </c>
      <c r="M47" s="10">
        <v>15</v>
      </c>
      <c r="N47" s="10">
        <v>19</v>
      </c>
      <c r="O47" s="10">
        <v>47</v>
      </c>
      <c r="P47" s="10">
        <v>42</v>
      </c>
      <c r="Q47" s="10">
        <v>20</v>
      </c>
      <c r="R47" s="10">
        <v>22</v>
      </c>
      <c r="S47" s="10">
        <v>17</v>
      </c>
      <c r="T47" s="10">
        <v>4</v>
      </c>
      <c r="U47" s="10">
        <v>21</v>
      </c>
      <c r="V47" s="10">
        <v>34</v>
      </c>
      <c r="W47" s="10">
        <v>82</v>
      </c>
      <c r="X47" s="10">
        <v>91</v>
      </c>
      <c r="Y47" s="10">
        <v>73</v>
      </c>
      <c r="Z47" s="10">
        <v>90</v>
      </c>
      <c r="AA47" s="22">
        <f t="shared" si="13"/>
        <v>73</v>
      </c>
      <c r="AB47" s="22" t="str">
        <f t="shared" si="0"/>
        <v>A</v>
      </c>
      <c r="AC47" s="22">
        <f t="shared" si="14"/>
        <v>52</v>
      </c>
      <c r="AD47" s="22" t="str">
        <f t="shared" si="1"/>
        <v>B+</v>
      </c>
      <c r="AE47" s="22">
        <f t="shared" si="15"/>
        <v>61</v>
      </c>
      <c r="AF47" s="22" t="str">
        <f t="shared" si="2"/>
        <v>B+</v>
      </c>
      <c r="AG47" s="22">
        <f t="shared" si="16"/>
        <v>63</v>
      </c>
      <c r="AH47" s="22" t="str">
        <f t="shared" si="3"/>
        <v>B+</v>
      </c>
      <c r="AI47" s="22">
        <f t="shared" si="17"/>
        <v>19</v>
      </c>
      <c r="AJ47" s="22" t="str">
        <f t="shared" si="4"/>
        <v>C</v>
      </c>
      <c r="AK47" s="22">
        <f t="shared" si="18"/>
        <v>40</v>
      </c>
      <c r="AL47" s="22" t="str">
        <f t="shared" si="5"/>
        <v>A</v>
      </c>
      <c r="AM47" s="22">
        <f t="shared" si="19"/>
        <v>81</v>
      </c>
      <c r="AN47" s="22" t="str">
        <f t="shared" si="6"/>
        <v>A</v>
      </c>
      <c r="AO47" s="22">
        <f t="shared" si="20"/>
        <v>82</v>
      </c>
      <c r="AP47" s="22" t="str">
        <f t="shared" si="7"/>
        <v>A</v>
      </c>
      <c r="AQ47" s="22">
        <f t="shared" si="21"/>
        <v>91</v>
      </c>
      <c r="AR47" s="22" t="str">
        <f t="shared" si="8"/>
        <v>A+</v>
      </c>
      <c r="AS47" s="22">
        <f t="shared" si="22"/>
        <v>73</v>
      </c>
      <c r="AT47" s="22" t="str">
        <f t="shared" si="9"/>
        <v>A</v>
      </c>
      <c r="AU47" s="22">
        <f t="shared" si="23"/>
        <v>90</v>
      </c>
      <c r="AV47" s="22" t="str">
        <f t="shared" si="10"/>
        <v>A</v>
      </c>
      <c r="AW47" s="22">
        <f t="shared" si="24"/>
        <v>725</v>
      </c>
      <c r="AX47" s="22" t="str">
        <f t="shared" si="11"/>
        <v>A</v>
      </c>
      <c r="AY47" s="10">
        <v>197</v>
      </c>
      <c r="AZ47" s="22">
        <f t="shared" si="12"/>
        <v>90</v>
      </c>
      <c r="BA47" s="33" t="str">
        <f t="shared" si="25"/>
        <v>Passed</v>
      </c>
    </row>
    <row r="48" spans="1:53" ht="16.5" customHeight="1" x14ac:dyDescent="0.25">
      <c r="A48" s="17">
        <v>41</v>
      </c>
      <c r="B48" s="10">
        <v>1016</v>
      </c>
      <c r="C48" s="11" t="s">
        <v>289</v>
      </c>
      <c r="D48" s="37" t="s">
        <v>22</v>
      </c>
      <c r="E48" s="37" t="s">
        <v>42</v>
      </c>
      <c r="F48" s="13">
        <v>40711</v>
      </c>
      <c r="G48" s="38">
        <v>36969</v>
      </c>
      <c r="H48" s="39" t="s">
        <v>54</v>
      </c>
      <c r="I48" s="10">
        <v>45</v>
      </c>
      <c r="J48" s="10">
        <v>46</v>
      </c>
      <c r="K48" s="10">
        <v>46</v>
      </c>
      <c r="L48" s="10">
        <v>50</v>
      </c>
      <c r="M48" s="10">
        <v>24</v>
      </c>
      <c r="N48" s="10">
        <v>25</v>
      </c>
      <c r="O48" s="10">
        <v>42</v>
      </c>
      <c r="P48" s="10">
        <v>50</v>
      </c>
      <c r="Q48" s="10">
        <v>45</v>
      </c>
      <c r="R48" s="10">
        <v>47</v>
      </c>
      <c r="S48" s="10">
        <v>49</v>
      </c>
      <c r="T48" s="10">
        <v>43</v>
      </c>
      <c r="U48" s="10">
        <v>23</v>
      </c>
      <c r="V48" s="10">
        <v>46</v>
      </c>
      <c r="W48" s="10">
        <v>88</v>
      </c>
      <c r="X48" s="10">
        <v>98</v>
      </c>
      <c r="Y48" s="10">
        <v>78</v>
      </c>
      <c r="Z48" s="10">
        <v>99</v>
      </c>
      <c r="AA48" s="22">
        <f t="shared" si="13"/>
        <v>95</v>
      </c>
      <c r="AB48" s="22" t="str">
        <f t="shared" si="0"/>
        <v>A+</v>
      </c>
      <c r="AC48" s="22">
        <f t="shared" si="14"/>
        <v>91</v>
      </c>
      <c r="AD48" s="22" t="str">
        <f t="shared" si="1"/>
        <v>A+</v>
      </c>
      <c r="AE48" s="22">
        <f t="shared" si="15"/>
        <v>93</v>
      </c>
      <c r="AF48" s="22" t="str">
        <f t="shared" si="2"/>
        <v>A+</v>
      </c>
      <c r="AG48" s="22">
        <f t="shared" si="16"/>
        <v>99</v>
      </c>
      <c r="AH48" s="22" t="str">
        <f t="shared" si="3"/>
        <v>A+</v>
      </c>
      <c r="AI48" s="22">
        <f t="shared" si="17"/>
        <v>67</v>
      </c>
      <c r="AJ48" s="22" t="str">
        <f t="shared" si="4"/>
        <v>A+</v>
      </c>
      <c r="AK48" s="22">
        <f t="shared" si="18"/>
        <v>48</v>
      </c>
      <c r="AL48" s="22" t="str">
        <f t="shared" si="5"/>
        <v>A+</v>
      </c>
      <c r="AM48" s="22">
        <f t="shared" si="19"/>
        <v>88</v>
      </c>
      <c r="AN48" s="22" t="str">
        <f t="shared" si="6"/>
        <v>A</v>
      </c>
      <c r="AO48" s="22">
        <f t="shared" si="20"/>
        <v>88</v>
      </c>
      <c r="AP48" s="22" t="str">
        <f t="shared" si="7"/>
        <v>A</v>
      </c>
      <c r="AQ48" s="22">
        <f t="shared" si="21"/>
        <v>98</v>
      </c>
      <c r="AR48" s="22" t="str">
        <f t="shared" si="8"/>
        <v>A+</v>
      </c>
      <c r="AS48" s="22">
        <f t="shared" si="22"/>
        <v>78</v>
      </c>
      <c r="AT48" s="22" t="str">
        <f t="shared" si="9"/>
        <v>A</v>
      </c>
      <c r="AU48" s="22">
        <f t="shared" si="23"/>
        <v>99</v>
      </c>
      <c r="AV48" s="22" t="str">
        <f t="shared" si="10"/>
        <v>A+</v>
      </c>
      <c r="AW48" s="22">
        <f t="shared" si="24"/>
        <v>944</v>
      </c>
      <c r="AX48" s="22" t="str">
        <f t="shared" si="11"/>
        <v>A+</v>
      </c>
      <c r="AY48" s="10">
        <v>211</v>
      </c>
      <c r="AZ48" s="22">
        <f t="shared" si="12"/>
        <v>97</v>
      </c>
      <c r="BA48" s="33" t="str">
        <f t="shared" si="25"/>
        <v>Passed</v>
      </c>
    </row>
    <row r="49" spans="1:53" ht="16.5" customHeight="1" x14ac:dyDescent="0.25">
      <c r="A49" s="17">
        <v>42</v>
      </c>
      <c r="B49" s="10">
        <v>1045</v>
      </c>
      <c r="C49" s="16" t="s">
        <v>290</v>
      </c>
      <c r="D49" s="37" t="s">
        <v>22</v>
      </c>
      <c r="E49" s="37" t="s">
        <v>39</v>
      </c>
      <c r="F49" s="13">
        <v>40719</v>
      </c>
      <c r="G49" s="38">
        <v>36491</v>
      </c>
      <c r="H49" s="39" t="s">
        <v>247</v>
      </c>
      <c r="I49" s="10">
        <v>26</v>
      </c>
      <c r="J49" s="10">
        <v>16</v>
      </c>
      <c r="K49" s="10">
        <v>20</v>
      </c>
      <c r="L49" s="10">
        <v>10</v>
      </c>
      <c r="M49" s="10">
        <v>12</v>
      </c>
      <c r="N49" s="10">
        <v>17</v>
      </c>
      <c r="O49" s="10">
        <v>30</v>
      </c>
      <c r="P49" s="10">
        <v>35</v>
      </c>
      <c r="Q49" s="10">
        <v>10</v>
      </c>
      <c r="R49" s="10">
        <v>35</v>
      </c>
      <c r="S49" s="10">
        <v>14</v>
      </c>
      <c r="T49" s="10">
        <v>10</v>
      </c>
      <c r="U49" s="10">
        <v>12</v>
      </c>
      <c r="V49" s="10">
        <v>19</v>
      </c>
      <c r="W49" s="10">
        <v>40</v>
      </c>
      <c r="X49" s="10">
        <v>65</v>
      </c>
      <c r="Y49" s="10">
        <v>52</v>
      </c>
      <c r="Z49" s="10">
        <v>49</v>
      </c>
      <c r="AA49" s="22">
        <f t="shared" si="13"/>
        <v>61</v>
      </c>
      <c r="AB49" s="22" t="str">
        <f t="shared" si="0"/>
        <v>B+</v>
      </c>
      <c r="AC49" s="22">
        <f t="shared" si="14"/>
        <v>26</v>
      </c>
      <c r="AD49" s="22" t="str">
        <f t="shared" si="1"/>
        <v>C</v>
      </c>
      <c r="AE49" s="22">
        <f t="shared" si="15"/>
        <v>55</v>
      </c>
      <c r="AF49" s="22" t="str">
        <f t="shared" si="2"/>
        <v>B+</v>
      </c>
      <c r="AG49" s="22">
        <f t="shared" si="16"/>
        <v>24</v>
      </c>
      <c r="AH49" s="22" t="str">
        <f t="shared" si="3"/>
        <v>C</v>
      </c>
      <c r="AI49" s="22">
        <f t="shared" si="17"/>
        <v>22</v>
      </c>
      <c r="AJ49" s="22" t="str">
        <f t="shared" si="4"/>
        <v>B</v>
      </c>
      <c r="AK49" s="22">
        <f t="shared" si="18"/>
        <v>29</v>
      </c>
      <c r="AL49" s="22" t="str">
        <f t="shared" si="5"/>
        <v>B+</v>
      </c>
      <c r="AM49" s="22">
        <f t="shared" si="19"/>
        <v>49</v>
      </c>
      <c r="AN49" s="22" t="str">
        <f t="shared" si="6"/>
        <v>B</v>
      </c>
      <c r="AO49" s="22">
        <f t="shared" si="20"/>
        <v>40</v>
      </c>
      <c r="AP49" s="22" t="str">
        <f t="shared" si="7"/>
        <v>C</v>
      </c>
      <c r="AQ49" s="22">
        <f t="shared" si="21"/>
        <v>65</v>
      </c>
      <c r="AR49" s="22" t="str">
        <f t="shared" si="8"/>
        <v>B+</v>
      </c>
      <c r="AS49" s="22">
        <f t="shared" si="22"/>
        <v>52</v>
      </c>
      <c r="AT49" s="22" t="str">
        <f t="shared" si="9"/>
        <v>B+</v>
      </c>
      <c r="AU49" s="22">
        <f t="shared" si="23"/>
        <v>49</v>
      </c>
      <c r="AV49" s="22" t="str">
        <f t="shared" si="10"/>
        <v>B</v>
      </c>
      <c r="AW49" s="22">
        <f t="shared" si="24"/>
        <v>472</v>
      </c>
      <c r="AX49" s="22" t="str">
        <f t="shared" si="11"/>
        <v>B</v>
      </c>
      <c r="AY49" s="10">
        <v>165</v>
      </c>
      <c r="AZ49" s="22">
        <f t="shared" si="12"/>
        <v>76</v>
      </c>
      <c r="BA49" s="33" t="str">
        <f t="shared" si="25"/>
        <v>Passed</v>
      </c>
    </row>
    <row r="50" spans="1:53" ht="16.5" customHeight="1" x14ac:dyDescent="0.25">
      <c r="A50" s="17">
        <v>43</v>
      </c>
      <c r="B50" s="10">
        <v>1018</v>
      </c>
      <c r="C50" s="11" t="s">
        <v>384</v>
      </c>
      <c r="D50" s="37" t="s">
        <v>22</v>
      </c>
      <c r="E50" s="37" t="s">
        <v>39</v>
      </c>
      <c r="F50" s="13">
        <v>40711</v>
      </c>
      <c r="G50" s="38">
        <v>37024</v>
      </c>
      <c r="H50" s="39" t="s">
        <v>145</v>
      </c>
      <c r="I50" s="10">
        <v>36</v>
      </c>
      <c r="J50" s="10">
        <v>35</v>
      </c>
      <c r="K50" s="10">
        <v>35</v>
      </c>
      <c r="L50" s="10">
        <v>33</v>
      </c>
      <c r="M50" s="10">
        <v>16</v>
      </c>
      <c r="N50" s="10">
        <v>17</v>
      </c>
      <c r="O50" s="10">
        <v>36</v>
      </c>
      <c r="P50" s="10">
        <v>31</v>
      </c>
      <c r="Q50" s="10">
        <v>5</v>
      </c>
      <c r="R50" s="10">
        <v>29</v>
      </c>
      <c r="S50" s="10">
        <v>20</v>
      </c>
      <c r="T50" s="10">
        <v>9</v>
      </c>
      <c r="U50" s="10">
        <v>16</v>
      </c>
      <c r="V50" s="10">
        <v>34</v>
      </c>
      <c r="W50" s="10">
        <v>76</v>
      </c>
      <c r="X50" s="10">
        <v>84</v>
      </c>
      <c r="Y50" s="10">
        <v>67</v>
      </c>
      <c r="Z50" s="10">
        <v>85</v>
      </c>
      <c r="AA50" s="22">
        <f t="shared" ref="AA50" si="26">I50+P50</f>
        <v>67</v>
      </c>
      <c r="AB50" s="22" t="str">
        <f t="shared" ref="AB50" si="27">VLOOKUP(AA50/AA$7%,Gr,2)</f>
        <v>B+</v>
      </c>
      <c r="AC50" s="22">
        <f t="shared" ref="AC50" si="28">J50+Q50</f>
        <v>40</v>
      </c>
      <c r="AD50" s="22" t="str">
        <f t="shared" ref="AD50" si="29">VLOOKUP(AC50/AC$7%,Gr,2)</f>
        <v>C</v>
      </c>
      <c r="AE50" s="22">
        <f t="shared" ref="AE50" si="30">K50+R50</f>
        <v>64</v>
      </c>
      <c r="AF50" s="22" t="str">
        <f t="shared" ref="AF50" si="31">VLOOKUP(AE50/AE$7%,Gr,2)</f>
        <v>B+</v>
      </c>
      <c r="AG50" s="22">
        <f t="shared" ref="AG50" si="32">L50+S50</f>
        <v>53</v>
      </c>
      <c r="AH50" s="22" t="str">
        <f t="shared" ref="AH50" si="33">VLOOKUP(AG50/AG$7%,Gr,2)</f>
        <v>B+</v>
      </c>
      <c r="AI50" s="22">
        <f t="shared" ref="AI50" si="34">M50+T50</f>
        <v>25</v>
      </c>
      <c r="AJ50" s="22" t="str">
        <f t="shared" ref="AJ50" si="35">VLOOKUP(AI50/AI$7%,Gr,2)</f>
        <v>B</v>
      </c>
      <c r="AK50" s="22">
        <f t="shared" ref="AK50" si="36">N50+U50</f>
        <v>33</v>
      </c>
      <c r="AL50" s="22" t="str">
        <f t="shared" ref="AL50" si="37">VLOOKUP(AK50/AK$7%,Gr,2)</f>
        <v>B+</v>
      </c>
      <c r="AM50" s="22">
        <f t="shared" ref="AM50" si="38">O50+V50</f>
        <v>70</v>
      </c>
      <c r="AN50" s="22" t="str">
        <f t="shared" ref="AN50" si="39">VLOOKUP(AM50/AM$7%,Gr,2)</f>
        <v>B+</v>
      </c>
      <c r="AO50" s="22">
        <f t="shared" ref="AO50" si="40">W50</f>
        <v>76</v>
      </c>
      <c r="AP50" s="22" t="str">
        <f t="shared" ref="AP50" si="41">VLOOKUP(AO50/AO$7%,Gr,2)</f>
        <v>A</v>
      </c>
      <c r="AQ50" s="22">
        <f t="shared" ref="AQ50" si="42">X50</f>
        <v>84</v>
      </c>
      <c r="AR50" s="22" t="str">
        <f t="shared" ref="AR50" si="43">VLOOKUP(AQ50/AQ$7%,Gr,2)</f>
        <v>A</v>
      </c>
      <c r="AS50" s="22">
        <f t="shared" ref="AS50" si="44">Y50</f>
        <v>67</v>
      </c>
      <c r="AT50" s="22" t="str">
        <f t="shared" ref="AT50" si="45">VLOOKUP(AS50/AS$7%,Gr,2)</f>
        <v>B+</v>
      </c>
      <c r="AU50" s="22">
        <f t="shared" ref="AU50" si="46">Z50</f>
        <v>85</v>
      </c>
      <c r="AV50" s="22" t="str">
        <f t="shared" ref="AV50" si="47">VLOOKUP(AU50/AU$7%,Gr,2)</f>
        <v>A</v>
      </c>
      <c r="AW50" s="22">
        <f t="shared" ref="AW50" si="48">AA50+AC50+AE50+AG50+AI50+AK50+AM50+AO50+AQ50+AS50+AU50</f>
        <v>664</v>
      </c>
      <c r="AX50" s="22" t="str">
        <f t="shared" ref="AX50" si="49">VLOOKUP(AW50/AW$7%,Gr,2)</f>
        <v>B+</v>
      </c>
      <c r="AY50" s="10">
        <v>183</v>
      </c>
      <c r="AZ50" s="22">
        <f t="shared" si="12"/>
        <v>84</v>
      </c>
      <c r="BA50" s="33" t="str">
        <f t="shared" si="25"/>
        <v>Passed</v>
      </c>
    </row>
    <row r="51" spans="1:53" ht="16.5" customHeight="1" x14ac:dyDescent="0.25">
      <c r="A51" s="17">
        <v>44</v>
      </c>
      <c r="B51" s="10">
        <v>1047</v>
      </c>
      <c r="C51" s="11" t="s">
        <v>291</v>
      </c>
      <c r="D51" s="37" t="s">
        <v>22</v>
      </c>
      <c r="E51" s="37" t="s">
        <v>39</v>
      </c>
      <c r="F51" s="13">
        <v>40721</v>
      </c>
      <c r="G51" s="38">
        <v>36794</v>
      </c>
      <c r="H51" s="39" t="s">
        <v>65</v>
      </c>
      <c r="I51" s="10">
        <v>31</v>
      </c>
      <c r="J51" s="10">
        <v>32</v>
      </c>
      <c r="K51" s="10">
        <v>34</v>
      </c>
      <c r="L51" s="10">
        <v>36</v>
      </c>
      <c r="M51" s="10">
        <v>13</v>
      </c>
      <c r="N51" s="10">
        <v>15</v>
      </c>
      <c r="O51" s="10">
        <v>45</v>
      </c>
      <c r="P51" s="10">
        <v>27</v>
      </c>
      <c r="Q51" s="10">
        <v>18</v>
      </c>
      <c r="R51" s="10">
        <v>26</v>
      </c>
      <c r="S51" s="10">
        <v>23</v>
      </c>
      <c r="T51" s="10">
        <v>10</v>
      </c>
      <c r="U51" s="10">
        <v>10</v>
      </c>
      <c r="V51" s="10">
        <v>24</v>
      </c>
      <c r="W51" s="10">
        <v>68</v>
      </c>
      <c r="X51" s="10">
        <v>75</v>
      </c>
      <c r="Y51" s="10">
        <v>60</v>
      </c>
      <c r="Z51" s="10">
        <v>74</v>
      </c>
      <c r="AA51" s="22">
        <f t="shared" si="13"/>
        <v>58</v>
      </c>
      <c r="AB51" s="22" t="str">
        <f t="shared" si="0"/>
        <v>B+</v>
      </c>
      <c r="AC51" s="22">
        <f t="shared" si="14"/>
        <v>50</v>
      </c>
      <c r="AD51" s="22" t="str">
        <f t="shared" si="1"/>
        <v>B</v>
      </c>
      <c r="AE51" s="22">
        <f t="shared" si="15"/>
        <v>60</v>
      </c>
      <c r="AF51" s="22" t="str">
        <f t="shared" si="2"/>
        <v>B+</v>
      </c>
      <c r="AG51" s="22">
        <f t="shared" si="16"/>
        <v>59</v>
      </c>
      <c r="AH51" s="22" t="str">
        <f t="shared" si="3"/>
        <v>B+</v>
      </c>
      <c r="AI51" s="22">
        <f t="shared" si="17"/>
        <v>23</v>
      </c>
      <c r="AJ51" s="22" t="str">
        <f t="shared" si="4"/>
        <v>B</v>
      </c>
      <c r="AK51" s="22">
        <f t="shared" si="18"/>
        <v>25</v>
      </c>
      <c r="AL51" s="22" t="str">
        <f t="shared" si="5"/>
        <v>B</v>
      </c>
      <c r="AM51" s="22">
        <f t="shared" si="19"/>
        <v>69</v>
      </c>
      <c r="AN51" s="22" t="str">
        <f t="shared" si="6"/>
        <v>B+</v>
      </c>
      <c r="AO51" s="22">
        <f t="shared" si="20"/>
        <v>68</v>
      </c>
      <c r="AP51" s="22" t="str">
        <f t="shared" si="7"/>
        <v>B+</v>
      </c>
      <c r="AQ51" s="22">
        <f t="shared" si="21"/>
        <v>75</v>
      </c>
      <c r="AR51" s="22" t="str">
        <f t="shared" si="8"/>
        <v>A</v>
      </c>
      <c r="AS51" s="22">
        <f t="shared" si="22"/>
        <v>60</v>
      </c>
      <c r="AT51" s="22" t="str">
        <f t="shared" si="9"/>
        <v>B+</v>
      </c>
      <c r="AU51" s="22">
        <f t="shared" si="23"/>
        <v>74</v>
      </c>
      <c r="AV51" s="22" t="str">
        <f t="shared" si="10"/>
        <v>A</v>
      </c>
      <c r="AW51" s="22">
        <f t="shared" si="24"/>
        <v>621</v>
      </c>
      <c r="AX51" s="22" t="str">
        <f t="shared" si="11"/>
        <v>B+</v>
      </c>
      <c r="AY51" s="10">
        <v>195</v>
      </c>
      <c r="AZ51" s="22">
        <f t="shared" si="12"/>
        <v>89</v>
      </c>
      <c r="BA51" s="33" t="str">
        <f t="shared" si="25"/>
        <v>Passed</v>
      </c>
    </row>
    <row r="52" spans="1:53" ht="16.5" customHeight="1" x14ac:dyDescent="0.25">
      <c r="A52" s="17">
        <v>45</v>
      </c>
      <c r="B52" s="10">
        <v>992</v>
      </c>
      <c r="C52" s="11" t="s">
        <v>292</v>
      </c>
      <c r="D52" s="37" t="s">
        <v>22</v>
      </c>
      <c r="E52" s="37" t="s">
        <v>41</v>
      </c>
      <c r="F52" s="13">
        <v>40707</v>
      </c>
      <c r="G52" s="38">
        <v>36897</v>
      </c>
      <c r="H52" s="39" t="s">
        <v>146</v>
      </c>
      <c r="I52" s="10">
        <v>41</v>
      </c>
      <c r="J52" s="10">
        <v>29</v>
      </c>
      <c r="K52" s="10">
        <v>35</v>
      </c>
      <c r="L52" s="10">
        <v>32</v>
      </c>
      <c r="M52" s="10">
        <v>17</v>
      </c>
      <c r="N52" s="10">
        <v>19</v>
      </c>
      <c r="O52" s="10">
        <v>31</v>
      </c>
      <c r="P52" s="10">
        <v>42</v>
      </c>
      <c r="Q52" s="10">
        <v>26</v>
      </c>
      <c r="R52" s="10">
        <v>26</v>
      </c>
      <c r="S52" s="10">
        <v>20</v>
      </c>
      <c r="T52" s="10">
        <v>21</v>
      </c>
      <c r="U52" s="10">
        <v>13</v>
      </c>
      <c r="V52" s="10">
        <v>31</v>
      </c>
      <c r="W52" s="10">
        <v>82</v>
      </c>
      <c r="X52" s="10">
        <v>91</v>
      </c>
      <c r="Y52" s="10">
        <v>73</v>
      </c>
      <c r="Z52" s="10">
        <v>92</v>
      </c>
      <c r="AA52" s="22">
        <f t="shared" si="13"/>
        <v>83</v>
      </c>
      <c r="AB52" s="22" t="str">
        <f t="shared" si="0"/>
        <v>A</v>
      </c>
      <c r="AC52" s="22">
        <f t="shared" si="14"/>
        <v>55</v>
      </c>
      <c r="AD52" s="22" t="str">
        <f t="shared" si="1"/>
        <v>B+</v>
      </c>
      <c r="AE52" s="22">
        <f t="shared" si="15"/>
        <v>61</v>
      </c>
      <c r="AF52" s="22" t="str">
        <f t="shared" si="2"/>
        <v>B+</v>
      </c>
      <c r="AG52" s="22">
        <f t="shared" si="16"/>
        <v>52</v>
      </c>
      <c r="AH52" s="22" t="str">
        <f t="shared" si="3"/>
        <v>B+</v>
      </c>
      <c r="AI52" s="22">
        <f t="shared" si="17"/>
        <v>38</v>
      </c>
      <c r="AJ52" s="22" t="str">
        <f t="shared" si="4"/>
        <v>A</v>
      </c>
      <c r="AK52" s="22">
        <f t="shared" si="18"/>
        <v>32</v>
      </c>
      <c r="AL52" s="22" t="str">
        <f t="shared" si="5"/>
        <v>B+</v>
      </c>
      <c r="AM52" s="22">
        <f t="shared" si="19"/>
        <v>62</v>
      </c>
      <c r="AN52" s="22" t="str">
        <f t="shared" si="6"/>
        <v>B+</v>
      </c>
      <c r="AO52" s="22">
        <f t="shared" si="20"/>
        <v>82</v>
      </c>
      <c r="AP52" s="22" t="str">
        <f t="shared" si="7"/>
        <v>A</v>
      </c>
      <c r="AQ52" s="22">
        <f t="shared" si="21"/>
        <v>91</v>
      </c>
      <c r="AR52" s="22" t="str">
        <f t="shared" si="8"/>
        <v>A+</v>
      </c>
      <c r="AS52" s="22">
        <f t="shared" si="22"/>
        <v>73</v>
      </c>
      <c r="AT52" s="22" t="str">
        <f t="shared" si="9"/>
        <v>A</v>
      </c>
      <c r="AU52" s="22">
        <f t="shared" si="23"/>
        <v>92</v>
      </c>
      <c r="AV52" s="22" t="str">
        <f t="shared" si="10"/>
        <v>A+</v>
      </c>
      <c r="AW52" s="22">
        <f t="shared" si="24"/>
        <v>721</v>
      </c>
      <c r="AX52" s="22" t="str">
        <f t="shared" si="11"/>
        <v>A</v>
      </c>
      <c r="AY52" s="10">
        <v>167</v>
      </c>
      <c r="AZ52" s="22">
        <f t="shared" si="12"/>
        <v>77</v>
      </c>
      <c r="BA52" s="33" t="str">
        <f t="shared" si="25"/>
        <v>Passed</v>
      </c>
    </row>
    <row r="53" spans="1:53" ht="16.5" customHeight="1" x14ac:dyDescent="0.25">
      <c r="A53" s="17">
        <v>46</v>
      </c>
      <c r="B53" s="10">
        <v>999</v>
      </c>
      <c r="C53" s="11" t="s">
        <v>293</v>
      </c>
      <c r="D53" s="37" t="s">
        <v>22</v>
      </c>
      <c r="E53" s="37" t="s">
        <v>39</v>
      </c>
      <c r="F53" s="13">
        <v>37058</v>
      </c>
      <c r="G53" s="38">
        <v>37109</v>
      </c>
      <c r="H53" s="39" t="s">
        <v>248</v>
      </c>
      <c r="I53" s="10">
        <v>48</v>
      </c>
      <c r="J53" s="10">
        <v>47</v>
      </c>
      <c r="K53" s="10">
        <v>44</v>
      </c>
      <c r="L53" s="10">
        <v>50</v>
      </c>
      <c r="M53" s="10">
        <v>23</v>
      </c>
      <c r="N53" s="10">
        <v>25</v>
      </c>
      <c r="O53" s="10">
        <v>47</v>
      </c>
      <c r="P53" s="10">
        <v>48</v>
      </c>
      <c r="Q53" s="10">
        <v>45</v>
      </c>
      <c r="R53" s="10">
        <v>47</v>
      </c>
      <c r="S53" s="10">
        <v>44</v>
      </c>
      <c r="T53" s="10">
        <v>32</v>
      </c>
      <c r="U53" s="10">
        <v>24</v>
      </c>
      <c r="V53" s="10">
        <v>44</v>
      </c>
      <c r="W53" s="10">
        <v>88</v>
      </c>
      <c r="X53" s="10">
        <v>98</v>
      </c>
      <c r="Y53" s="10">
        <v>78</v>
      </c>
      <c r="Z53" s="10">
        <v>97</v>
      </c>
      <c r="AA53" s="22">
        <f t="shared" si="13"/>
        <v>96</v>
      </c>
      <c r="AB53" s="22" t="str">
        <f t="shared" si="0"/>
        <v>A+</v>
      </c>
      <c r="AC53" s="22">
        <f t="shared" si="14"/>
        <v>92</v>
      </c>
      <c r="AD53" s="22" t="str">
        <f t="shared" si="1"/>
        <v>A+</v>
      </c>
      <c r="AE53" s="22">
        <f t="shared" si="15"/>
        <v>91</v>
      </c>
      <c r="AF53" s="22" t="str">
        <f t="shared" si="2"/>
        <v>A+</v>
      </c>
      <c r="AG53" s="22">
        <f t="shared" si="16"/>
        <v>94</v>
      </c>
      <c r="AH53" s="22" t="str">
        <f t="shared" si="3"/>
        <v>A+</v>
      </c>
      <c r="AI53" s="22">
        <f t="shared" si="17"/>
        <v>55</v>
      </c>
      <c r="AJ53" s="22" t="str">
        <f t="shared" si="4"/>
        <v>A+</v>
      </c>
      <c r="AK53" s="22">
        <f t="shared" si="18"/>
        <v>49</v>
      </c>
      <c r="AL53" s="22" t="str">
        <f t="shared" si="5"/>
        <v>A+</v>
      </c>
      <c r="AM53" s="22">
        <f t="shared" si="19"/>
        <v>91</v>
      </c>
      <c r="AN53" s="22" t="str">
        <f t="shared" si="6"/>
        <v>A+</v>
      </c>
      <c r="AO53" s="22">
        <f t="shared" si="20"/>
        <v>88</v>
      </c>
      <c r="AP53" s="22" t="str">
        <f t="shared" si="7"/>
        <v>A</v>
      </c>
      <c r="AQ53" s="22">
        <f t="shared" si="21"/>
        <v>98</v>
      </c>
      <c r="AR53" s="22" t="str">
        <f t="shared" si="8"/>
        <v>A+</v>
      </c>
      <c r="AS53" s="22">
        <f t="shared" si="22"/>
        <v>78</v>
      </c>
      <c r="AT53" s="22" t="str">
        <f t="shared" si="9"/>
        <v>A</v>
      </c>
      <c r="AU53" s="22">
        <f t="shared" si="23"/>
        <v>97</v>
      </c>
      <c r="AV53" s="22" t="str">
        <f t="shared" si="10"/>
        <v>A+</v>
      </c>
      <c r="AW53" s="22">
        <f t="shared" si="24"/>
        <v>929</v>
      </c>
      <c r="AX53" s="22" t="str">
        <f t="shared" si="11"/>
        <v>A+</v>
      </c>
      <c r="AY53" s="10">
        <v>211</v>
      </c>
      <c r="AZ53" s="22">
        <f t="shared" si="12"/>
        <v>97</v>
      </c>
      <c r="BA53" s="33" t="str">
        <f t="shared" si="25"/>
        <v>Passed</v>
      </c>
    </row>
    <row r="54" spans="1:53" ht="16.5" customHeight="1" x14ac:dyDescent="0.25">
      <c r="A54" s="17">
        <v>47</v>
      </c>
      <c r="B54" s="10">
        <v>1007</v>
      </c>
      <c r="C54" s="11" t="s">
        <v>294</v>
      </c>
      <c r="D54" s="37" t="s">
        <v>22</v>
      </c>
      <c r="E54" s="37" t="s">
        <v>41</v>
      </c>
      <c r="F54" s="13">
        <v>40711</v>
      </c>
      <c r="G54" s="38">
        <v>36864</v>
      </c>
      <c r="H54" s="39" t="s">
        <v>141</v>
      </c>
      <c r="I54" s="10">
        <v>31</v>
      </c>
      <c r="J54" s="10">
        <v>43</v>
      </c>
      <c r="K54" s="10">
        <v>43</v>
      </c>
      <c r="L54" s="10">
        <v>47</v>
      </c>
      <c r="M54" s="10">
        <v>21</v>
      </c>
      <c r="N54" s="10">
        <v>21</v>
      </c>
      <c r="O54" s="10">
        <v>40</v>
      </c>
      <c r="P54" s="10">
        <v>46</v>
      </c>
      <c r="Q54" s="10">
        <v>33</v>
      </c>
      <c r="R54" s="10">
        <v>47</v>
      </c>
      <c r="S54" s="10">
        <v>31</v>
      </c>
      <c r="T54" s="10">
        <v>26</v>
      </c>
      <c r="U54" s="10">
        <v>23</v>
      </c>
      <c r="V54" s="10">
        <v>30</v>
      </c>
      <c r="W54" s="10">
        <v>82</v>
      </c>
      <c r="X54" s="10">
        <v>91</v>
      </c>
      <c r="Y54" s="10">
        <v>73</v>
      </c>
      <c r="Z54" s="10">
        <v>92</v>
      </c>
      <c r="AA54" s="22">
        <f t="shared" si="13"/>
        <v>77</v>
      </c>
      <c r="AB54" s="22" t="str">
        <f t="shared" si="0"/>
        <v>A</v>
      </c>
      <c r="AC54" s="22">
        <f t="shared" si="14"/>
        <v>76</v>
      </c>
      <c r="AD54" s="22" t="str">
        <f t="shared" si="1"/>
        <v>A</v>
      </c>
      <c r="AE54" s="22">
        <f t="shared" si="15"/>
        <v>90</v>
      </c>
      <c r="AF54" s="22" t="str">
        <f t="shared" si="2"/>
        <v>A</v>
      </c>
      <c r="AG54" s="22">
        <f t="shared" si="16"/>
        <v>78</v>
      </c>
      <c r="AH54" s="22" t="str">
        <f t="shared" si="3"/>
        <v>A</v>
      </c>
      <c r="AI54" s="22">
        <f t="shared" si="17"/>
        <v>47</v>
      </c>
      <c r="AJ54" s="22" t="str">
        <f t="shared" si="4"/>
        <v>A+</v>
      </c>
      <c r="AK54" s="22">
        <f t="shared" si="18"/>
        <v>44</v>
      </c>
      <c r="AL54" s="22" t="str">
        <f t="shared" si="5"/>
        <v>A</v>
      </c>
      <c r="AM54" s="22">
        <f t="shared" si="19"/>
        <v>70</v>
      </c>
      <c r="AN54" s="22" t="str">
        <f t="shared" si="6"/>
        <v>B+</v>
      </c>
      <c r="AO54" s="22">
        <f t="shared" si="20"/>
        <v>82</v>
      </c>
      <c r="AP54" s="22" t="str">
        <f t="shared" si="7"/>
        <v>A</v>
      </c>
      <c r="AQ54" s="22">
        <f t="shared" si="21"/>
        <v>91</v>
      </c>
      <c r="AR54" s="22" t="str">
        <f t="shared" si="8"/>
        <v>A+</v>
      </c>
      <c r="AS54" s="22">
        <f t="shared" si="22"/>
        <v>73</v>
      </c>
      <c r="AT54" s="22" t="str">
        <f t="shared" si="9"/>
        <v>A</v>
      </c>
      <c r="AU54" s="22">
        <f t="shared" si="23"/>
        <v>92</v>
      </c>
      <c r="AV54" s="22" t="str">
        <f t="shared" si="10"/>
        <v>A+</v>
      </c>
      <c r="AW54" s="22">
        <f t="shared" si="24"/>
        <v>820</v>
      </c>
      <c r="AX54" s="22" t="str">
        <f t="shared" si="11"/>
        <v>A</v>
      </c>
      <c r="AY54" s="10">
        <v>212</v>
      </c>
      <c r="AZ54" s="22">
        <f t="shared" si="12"/>
        <v>97</v>
      </c>
      <c r="BA54" s="33" t="str">
        <f t="shared" si="25"/>
        <v>Passed</v>
      </c>
    </row>
    <row r="55" spans="1:53" ht="16.5" customHeight="1" x14ac:dyDescent="0.25">
      <c r="A55" s="17">
        <v>48</v>
      </c>
      <c r="B55" s="10">
        <v>1015</v>
      </c>
      <c r="C55" s="11" t="s">
        <v>295</v>
      </c>
      <c r="D55" s="37" t="s">
        <v>22</v>
      </c>
      <c r="E55" s="37" t="s">
        <v>39</v>
      </c>
      <c r="F55" s="13">
        <v>40711</v>
      </c>
      <c r="G55" s="38">
        <v>37047</v>
      </c>
      <c r="H55" s="39" t="s">
        <v>154</v>
      </c>
      <c r="I55" s="10">
        <v>28</v>
      </c>
      <c r="J55" s="10">
        <v>26</v>
      </c>
      <c r="K55" s="10">
        <v>39</v>
      </c>
      <c r="L55" s="10">
        <v>36</v>
      </c>
      <c r="M55" s="10">
        <v>12</v>
      </c>
      <c r="N55" s="10">
        <v>17</v>
      </c>
      <c r="O55" s="10">
        <v>39</v>
      </c>
      <c r="P55" s="10">
        <v>17</v>
      </c>
      <c r="Q55" s="10">
        <v>14</v>
      </c>
      <c r="R55" s="10">
        <v>25</v>
      </c>
      <c r="S55" s="10">
        <v>18</v>
      </c>
      <c r="T55" s="10">
        <v>9</v>
      </c>
      <c r="U55" s="10">
        <v>15</v>
      </c>
      <c r="V55" s="10">
        <v>31</v>
      </c>
      <c r="W55" s="10">
        <v>76</v>
      </c>
      <c r="X55" s="10">
        <v>84</v>
      </c>
      <c r="Y55" s="10">
        <v>67</v>
      </c>
      <c r="Z55" s="10">
        <v>83</v>
      </c>
      <c r="AA55" s="22">
        <f t="shared" si="13"/>
        <v>45</v>
      </c>
      <c r="AB55" s="22" t="str">
        <f t="shared" si="0"/>
        <v>B</v>
      </c>
      <c r="AC55" s="22">
        <f t="shared" si="14"/>
        <v>40</v>
      </c>
      <c r="AD55" s="22" t="str">
        <f t="shared" si="1"/>
        <v>C</v>
      </c>
      <c r="AE55" s="22">
        <f t="shared" si="15"/>
        <v>64</v>
      </c>
      <c r="AF55" s="22" t="str">
        <f t="shared" si="2"/>
        <v>B+</v>
      </c>
      <c r="AG55" s="22">
        <f t="shared" si="16"/>
        <v>54</v>
      </c>
      <c r="AH55" s="22" t="str">
        <f t="shared" si="3"/>
        <v>B+</v>
      </c>
      <c r="AI55" s="22">
        <f t="shared" si="17"/>
        <v>21</v>
      </c>
      <c r="AJ55" s="22" t="str">
        <f t="shared" si="4"/>
        <v>B</v>
      </c>
      <c r="AK55" s="22">
        <f t="shared" si="18"/>
        <v>32</v>
      </c>
      <c r="AL55" s="22" t="str">
        <f t="shared" si="5"/>
        <v>B+</v>
      </c>
      <c r="AM55" s="22">
        <f t="shared" si="19"/>
        <v>70</v>
      </c>
      <c r="AN55" s="22" t="str">
        <f t="shared" si="6"/>
        <v>B+</v>
      </c>
      <c r="AO55" s="22">
        <f t="shared" si="20"/>
        <v>76</v>
      </c>
      <c r="AP55" s="22" t="str">
        <f t="shared" si="7"/>
        <v>A</v>
      </c>
      <c r="AQ55" s="22">
        <f t="shared" si="21"/>
        <v>84</v>
      </c>
      <c r="AR55" s="22" t="str">
        <f t="shared" si="8"/>
        <v>A</v>
      </c>
      <c r="AS55" s="22">
        <f t="shared" si="22"/>
        <v>67</v>
      </c>
      <c r="AT55" s="22" t="str">
        <f t="shared" si="9"/>
        <v>B+</v>
      </c>
      <c r="AU55" s="22">
        <f t="shared" si="23"/>
        <v>83</v>
      </c>
      <c r="AV55" s="22" t="str">
        <f t="shared" si="10"/>
        <v>A</v>
      </c>
      <c r="AW55" s="22">
        <f t="shared" si="24"/>
        <v>636</v>
      </c>
      <c r="AX55" s="22" t="str">
        <f t="shared" si="11"/>
        <v>B+</v>
      </c>
      <c r="AY55" s="10">
        <v>190</v>
      </c>
      <c r="AZ55" s="22">
        <f t="shared" si="12"/>
        <v>87</v>
      </c>
      <c r="BA55" s="33" t="str">
        <f t="shared" si="25"/>
        <v>Passed</v>
      </c>
    </row>
    <row r="56" spans="1:53" ht="16.5" customHeight="1" x14ac:dyDescent="0.25">
      <c r="A56" s="17">
        <v>49</v>
      </c>
      <c r="B56" s="10">
        <v>972</v>
      </c>
      <c r="C56" s="11" t="s">
        <v>296</v>
      </c>
      <c r="D56" s="37" t="s">
        <v>22</v>
      </c>
      <c r="E56" s="37" t="s">
        <v>39</v>
      </c>
      <c r="F56" s="13">
        <v>40351</v>
      </c>
      <c r="G56" s="38">
        <v>36503</v>
      </c>
      <c r="H56" s="39" t="s">
        <v>58</v>
      </c>
      <c r="I56" s="10">
        <v>26</v>
      </c>
      <c r="J56" s="10">
        <v>16</v>
      </c>
      <c r="K56" s="10">
        <v>16</v>
      </c>
      <c r="L56" s="10">
        <v>10</v>
      </c>
      <c r="M56" s="10">
        <v>12</v>
      </c>
      <c r="N56" s="10">
        <v>17</v>
      </c>
      <c r="O56" s="10">
        <v>20</v>
      </c>
      <c r="P56" s="10">
        <v>31</v>
      </c>
      <c r="Q56" s="10">
        <v>10</v>
      </c>
      <c r="R56" s="10">
        <v>25</v>
      </c>
      <c r="S56" s="10">
        <v>14</v>
      </c>
      <c r="T56" s="10">
        <v>10</v>
      </c>
      <c r="U56" s="10">
        <v>12</v>
      </c>
      <c r="V56" s="10">
        <v>19</v>
      </c>
      <c r="W56" s="10">
        <v>30</v>
      </c>
      <c r="X56" s="10">
        <v>65</v>
      </c>
      <c r="Y56" s="10">
        <v>40</v>
      </c>
      <c r="Z56" s="10">
        <v>49</v>
      </c>
      <c r="AA56" s="22">
        <f t="shared" si="13"/>
        <v>57</v>
      </c>
      <c r="AB56" s="22" t="str">
        <f t="shared" si="0"/>
        <v>B+</v>
      </c>
      <c r="AC56" s="22">
        <f t="shared" si="14"/>
        <v>26</v>
      </c>
      <c r="AD56" s="22" t="str">
        <f t="shared" si="1"/>
        <v>C</v>
      </c>
      <c r="AE56" s="22">
        <f t="shared" si="15"/>
        <v>41</v>
      </c>
      <c r="AF56" s="22" t="str">
        <f t="shared" si="2"/>
        <v>B</v>
      </c>
      <c r="AG56" s="22">
        <f t="shared" si="16"/>
        <v>24</v>
      </c>
      <c r="AH56" s="22" t="str">
        <f t="shared" si="3"/>
        <v>C</v>
      </c>
      <c r="AI56" s="22">
        <f t="shared" si="17"/>
        <v>22</v>
      </c>
      <c r="AJ56" s="22" t="str">
        <f t="shared" si="4"/>
        <v>B</v>
      </c>
      <c r="AK56" s="22">
        <f t="shared" si="18"/>
        <v>29</v>
      </c>
      <c r="AL56" s="22" t="str">
        <f t="shared" si="5"/>
        <v>B+</v>
      </c>
      <c r="AM56" s="22">
        <f t="shared" si="19"/>
        <v>39</v>
      </c>
      <c r="AN56" s="22" t="str">
        <f t="shared" si="6"/>
        <v>C</v>
      </c>
      <c r="AO56" s="22">
        <f t="shared" si="20"/>
        <v>30</v>
      </c>
      <c r="AP56" s="22" t="str">
        <f t="shared" si="7"/>
        <v>C</v>
      </c>
      <c r="AQ56" s="22">
        <f t="shared" si="21"/>
        <v>65</v>
      </c>
      <c r="AR56" s="22" t="str">
        <f t="shared" si="8"/>
        <v>B+</v>
      </c>
      <c r="AS56" s="22">
        <f t="shared" si="22"/>
        <v>40</v>
      </c>
      <c r="AT56" s="22" t="str">
        <f t="shared" si="9"/>
        <v>C</v>
      </c>
      <c r="AU56" s="22">
        <f t="shared" si="23"/>
        <v>49</v>
      </c>
      <c r="AV56" s="22" t="str">
        <f t="shared" si="10"/>
        <v>B</v>
      </c>
      <c r="AW56" s="22">
        <f t="shared" si="24"/>
        <v>422</v>
      </c>
      <c r="AX56" s="22" t="str">
        <f t="shared" si="11"/>
        <v>B</v>
      </c>
      <c r="AY56" s="10">
        <v>165</v>
      </c>
      <c r="AZ56" s="22">
        <f t="shared" si="12"/>
        <v>76</v>
      </c>
      <c r="BA56" s="33" t="str">
        <f t="shared" si="25"/>
        <v>Passed</v>
      </c>
    </row>
    <row r="57" spans="1:53" ht="16.5" customHeight="1" x14ac:dyDescent="0.25">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row>
    <row r="58" spans="1:53" ht="18.75" customHeight="1" x14ac:dyDescent="0.25">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row>
    <row r="59" spans="1:53" ht="18.75" customHeight="1" x14ac:dyDescent="0.25">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row>
    <row r="60" spans="1:53" ht="18.75" customHeight="1" x14ac:dyDescent="0.25">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row>
    <row r="61" spans="1:53" ht="18.75" customHeight="1" x14ac:dyDescent="0.25">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row>
  </sheetData>
  <mergeCells count="57">
    <mergeCell ref="AZ4:AZ7"/>
    <mergeCell ref="S5:S6"/>
    <mergeCell ref="T5:U5"/>
    <mergeCell ref="V5:V6"/>
    <mergeCell ref="AA5:AB5"/>
    <mergeCell ref="AC5:AD5"/>
    <mergeCell ref="AW7:AX7"/>
    <mergeCell ref="AA7:AB7"/>
    <mergeCell ref="AC7:AD7"/>
    <mergeCell ref="AE7:AF7"/>
    <mergeCell ref="AG7:AH7"/>
    <mergeCell ref="AI7:AJ7"/>
    <mergeCell ref="AK7:AL7"/>
    <mergeCell ref="AM7:AN7"/>
    <mergeCell ref="AI5:AL5"/>
    <mergeCell ref="AO7:AP7"/>
    <mergeCell ref="AU4:AV5"/>
    <mergeCell ref="P5:P6"/>
    <mergeCell ref="Q5:Q6"/>
    <mergeCell ref="R5:R6"/>
    <mergeCell ref="AY4:AY7"/>
    <mergeCell ref="AQ7:AR7"/>
    <mergeCell ref="AS7:AT7"/>
    <mergeCell ref="AU7:AV7"/>
    <mergeCell ref="AW4:AX5"/>
    <mergeCell ref="BA4:BA7"/>
    <mergeCell ref="I5:I6"/>
    <mergeCell ref="J5:J6"/>
    <mergeCell ref="K5:K6"/>
    <mergeCell ref="L5:L6"/>
    <mergeCell ref="M5:N5"/>
    <mergeCell ref="Y4:Y6"/>
    <mergeCell ref="Z4:Z6"/>
    <mergeCell ref="AA4:AN4"/>
    <mergeCell ref="AO4:AP5"/>
    <mergeCell ref="AQ4:AR5"/>
    <mergeCell ref="AS4:AT5"/>
    <mergeCell ref="AG5:AH5"/>
    <mergeCell ref="AM5:AN5"/>
    <mergeCell ref="X4:X6"/>
    <mergeCell ref="AE5:AF5"/>
    <mergeCell ref="A1:V1"/>
    <mergeCell ref="W1:BA1"/>
    <mergeCell ref="A2:V2"/>
    <mergeCell ref="W2:BA2"/>
    <mergeCell ref="A4:A7"/>
    <mergeCell ref="B4:B7"/>
    <mergeCell ref="C4:C7"/>
    <mergeCell ref="D4:D7"/>
    <mergeCell ref="E4:E7"/>
    <mergeCell ref="F4:F7"/>
    <mergeCell ref="G4:G7"/>
    <mergeCell ref="H4:H7"/>
    <mergeCell ref="I4:O4"/>
    <mergeCell ref="P4:V4"/>
    <mergeCell ref="W4:W6"/>
    <mergeCell ref="O5:O6"/>
  </mergeCells>
  <dataValidations count="2">
    <dataValidation type="whole" operator="lessThanOrEqual" allowBlank="1" showInputMessage="1" showErrorMessage="1" error="Exceeds max marks" sqref="I8:J56 S8:W56 Y8:Z56 L8:Q56 K8:K56 R8:R56">
      <formula1>I$7</formula1>
    </dataValidation>
    <dataValidation type="whole" operator="lessThanOrEqual" allowBlank="1" showInputMessage="1" showErrorMessage="1" error="Exceeds max marks" sqref="X8:X56">
      <formula1>X$8</formula1>
    </dataValidation>
  </dataValidations>
  <printOptions horizontalCentered="1"/>
  <pageMargins left="0.57999999999999996" right="0.56000000000000005" top="0.38" bottom="0.35" header="0.3" footer="0.13"/>
  <pageSetup paperSize="5" pageOrder="overThenDown"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9"/>
  <sheetViews>
    <sheetView tabSelected="1" workbookViewId="0">
      <pane xSplit="5" ySplit="7" topLeftCell="F8" activePane="bottomRight" state="frozen"/>
      <selection activeCell="R11" sqref="R11"/>
      <selection pane="topRight" activeCell="R11" sqref="R11"/>
      <selection pane="bottomLeft" activeCell="R11" sqref="R11"/>
      <selection pane="bottomRight" activeCell="R11" sqref="R11"/>
    </sheetView>
  </sheetViews>
  <sheetFormatPr defaultRowHeight="18.75" customHeight="1" x14ac:dyDescent="0.25"/>
  <cols>
    <col min="1" max="1" width="5.7109375" style="18" bestFit="1" customWidth="1"/>
    <col min="2" max="2" width="7.85546875" style="18" customWidth="1"/>
    <col min="3" max="3" width="34.28515625" style="18" customWidth="1"/>
    <col min="4" max="4" width="3.5703125" style="18" customWidth="1"/>
    <col min="5" max="5" width="5" style="18" customWidth="1"/>
    <col min="6" max="7" width="10" style="18" customWidth="1"/>
    <col min="8" max="8" width="25" style="18" customWidth="1"/>
    <col min="9" max="22" width="4.28515625" style="18" customWidth="1"/>
    <col min="23" max="26" width="7.85546875" style="18" customWidth="1"/>
    <col min="27" max="50" width="4.28515625" style="18" customWidth="1"/>
    <col min="51" max="51" width="5.28515625" style="18" customWidth="1"/>
    <col min="52" max="52" width="5.5703125" style="23" customWidth="1"/>
    <col min="53" max="53" width="16.140625" style="18" customWidth="1"/>
    <col min="54" max="16384" width="9.140625" style="18"/>
  </cols>
  <sheetData>
    <row r="1" spans="1:53" s="6" customFormat="1" ht="30" customHeight="1" x14ac:dyDescent="0.25">
      <c r="A1" s="70" t="str">
        <f>UPPER(Data!C2)</f>
        <v>RAJIV VIDYA MISSION (SSA), E.G. DIST.</v>
      </c>
      <c r="B1" s="70"/>
      <c r="C1" s="70"/>
      <c r="D1" s="70"/>
      <c r="E1" s="70"/>
      <c r="F1" s="70"/>
      <c r="G1" s="70"/>
      <c r="H1" s="70"/>
      <c r="I1" s="70"/>
      <c r="J1" s="70"/>
      <c r="K1" s="70"/>
      <c r="L1" s="70"/>
      <c r="M1" s="70"/>
      <c r="N1" s="70"/>
      <c r="O1" s="70"/>
      <c r="P1" s="70"/>
      <c r="Q1" s="70"/>
      <c r="R1" s="70"/>
      <c r="S1" s="70"/>
      <c r="T1" s="70"/>
      <c r="U1" s="70"/>
      <c r="V1" s="70"/>
      <c r="W1" s="70" t="str">
        <f>UPPER(Data!C2)</f>
        <v>RAJIV VIDYA MISSION (SSA), E.G. DIST.</v>
      </c>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row>
    <row r="2" spans="1:53" s="7" customFormat="1" ht="18.75" customHeight="1" x14ac:dyDescent="0.25">
      <c r="A2" s="74" t="str">
        <f>UPPER(Data!C3)</f>
        <v>ANNUAL REPORT OF HIGH SCHOOLS</v>
      </c>
      <c r="B2" s="74"/>
      <c r="C2" s="74"/>
      <c r="D2" s="74"/>
      <c r="E2" s="74"/>
      <c r="F2" s="74"/>
      <c r="G2" s="74"/>
      <c r="H2" s="74"/>
      <c r="I2" s="74"/>
      <c r="J2" s="74"/>
      <c r="K2" s="74"/>
      <c r="L2" s="74"/>
      <c r="M2" s="74"/>
      <c r="N2" s="74"/>
      <c r="O2" s="74"/>
      <c r="P2" s="74"/>
      <c r="Q2" s="74"/>
      <c r="R2" s="74"/>
      <c r="S2" s="74"/>
      <c r="T2" s="74"/>
      <c r="U2" s="74"/>
      <c r="V2" s="74"/>
      <c r="W2" s="71" t="str">
        <f>UPPER(Data!C3)</f>
        <v>ANNUAL REPORT OF HIGH SCHOOLS</v>
      </c>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row>
    <row r="3" spans="1:53" s="8" customFormat="1" ht="18.75" customHeight="1" x14ac:dyDescent="0.25">
      <c r="A3" s="8" t="str">
        <f>"School Name: "&amp;Data!C4</f>
        <v>School Name: ZPP High School</v>
      </c>
      <c r="G3" s="9" t="s">
        <v>125</v>
      </c>
      <c r="H3" s="8">
        <f>Data!C8</f>
        <v>28144801009</v>
      </c>
      <c r="K3" s="9" t="s">
        <v>28</v>
      </c>
      <c r="L3" s="8">
        <v>9</v>
      </c>
      <c r="V3" s="9" t="s">
        <v>53</v>
      </c>
      <c r="W3" s="8" t="s">
        <v>381</v>
      </c>
      <c r="BA3" s="9" t="str">
        <f>"No. of working days : "&amp;Data!C9</f>
        <v>No. of working days : 218</v>
      </c>
    </row>
    <row r="4" spans="1:53" s="19" customFormat="1" ht="15" customHeight="1" x14ac:dyDescent="0.25">
      <c r="A4" s="72" t="s">
        <v>0</v>
      </c>
      <c r="B4" s="72" t="s">
        <v>1</v>
      </c>
      <c r="C4" s="72" t="s">
        <v>27</v>
      </c>
      <c r="D4" s="73" t="s">
        <v>123</v>
      </c>
      <c r="E4" s="73" t="s">
        <v>2</v>
      </c>
      <c r="F4" s="72" t="s">
        <v>3</v>
      </c>
      <c r="G4" s="72" t="s">
        <v>4</v>
      </c>
      <c r="H4" s="72" t="s">
        <v>5</v>
      </c>
      <c r="I4" s="72" t="s">
        <v>14</v>
      </c>
      <c r="J4" s="72"/>
      <c r="K4" s="72"/>
      <c r="L4" s="72"/>
      <c r="M4" s="72"/>
      <c r="N4" s="72"/>
      <c r="O4" s="72"/>
      <c r="P4" s="72" t="s">
        <v>15</v>
      </c>
      <c r="Q4" s="72"/>
      <c r="R4" s="72"/>
      <c r="S4" s="72"/>
      <c r="T4" s="72"/>
      <c r="U4" s="72"/>
      <c r="V4" s="72"/>
      <c r="W4" s="73" t="s">
        <v>16</v>
      </c>
      <c r="X4" s="73" t="s">
        <v>17</v>
      </c>
      <c r="Y4" s="73" t="s">
        <v>18</v>
      </c>
      <c r="Z4" s="73" t="s">
        <v>19</v>
      </c>
      <c r="AA4" s="72" t="s">
        <v>20</v>
      </c>
      <c r="AB4" s="72"/>
      <c r="AC4" s="72"/>
      <c r="AD4" s="72"/>
      <c r="AE4" s="72"/>
      <c r="AF4" s="72"/>
      <c r="AG4" s="72"/>
      <c r="AH4" s="72"/>
      <c r="AI4" s="72"/>
      <c r="AJ4" s="72"/>
      <c r="AK4" s="72"/>
      <c r="AL4" s="72"/>
      <c r="AM4" s="72"/>
      <c r="AN4" s="72"/>
      <c r="AO4" s="72" t="s">
        <v>16</v>
      </c>
      <c r="AP4" s="72"/>
      <c r="AQ4" s="72" t="s">
        <v>17</v>
      </c>
      <c r="AR4" s="72"/>
      <c r="AS4" s="72" t="s">
        <v>18</v>
      </c>
      <c r="AT4" s="72"/>
      <c r="AU4" s="72" t="s">
        <v>32</v>
      </c>
      <c r="AV4" s="72"/>
      <c r="AW4" s="72" t="s">
        <v>23</v>
      </c>
      <c r="AX4" s="72"/>
      <c r="AY4" s="73" t="s">
        <v>24</v>
      </c>
      <c r="AZ4" s="73" t="s">
        <v>31</v>
      </c>
      <c r="BA4" s="73" t="s">
        <v>26</v>
      </c>
    </row>
    <row r="5" spans="1:53" s="19" customFormat="1" ht="22.5" customHeight="1" x14ac:dyDescent="0.25">
      <c r="A5" s="72"/>
      <c r="B5" s="72"/>
      <c r="C5" s="72"/>
      <c r="D5" s="73"/>
      <c r="E5" s="73"/>
      <c r="F5" s="72"/>
      <c r="G5" s="72"/>
      <c r="H5" s="72"/>
      <c r="I5" s="73" t="s">
        <v>6</v>
      </c>
      <c r="J5" s="73" t="s">
        <v>7</v>
      </c>
      <c r="K5" s="73" t="s">
        <v>8</v>
      </c>
      <c r="L5" s="76" t="s">
        <v>9</v>
      </c>
      <c r="M5" s="72" t="s">
        <v>13</v>
      </c>
      <c r="N5" s="72"/>
      <c r="O5" s="73" t="s">
        <v>12</v>
      </c>
      <c r="P5" s="73" t="s">
        <v>6</v>
      </c>
      <c r="Q5" s="73" t="s">
        <v>7</v>
      </c>
      <c r="R5" s="73" t="s">
        <v>8</v>
      </c>
      <c r="S5" s="73" t="s">
        <v>9</v>
      </c>
      <c r="T5" s="72" t="s">
        <v>13</v>
      </c>
      <c r="U5" s="72"/>
      <c r="V5" s="73" t="s">
        <v>12</v>
      </c>
      <c r="W5" s="73"/>
      <c r="X5" s="73"/>
      <c r="Y5" s="73"/>
      <c r="Z5" s="73"/>
      <c r="AA5" s="72" t="s">
        <v>6</v>
      </c>
      <c r="AB5" s="72"/>
      <c r="AC5" s="72" t="s">
        <v>7</v>
      </c>
      <c r="AD5" s="72"/>
      <c r="AE5" s="72" t="s">
        <v>8</v>
      </c>
      <c r="AF5" s="72"/>
      <c r="AG5" s="72" t="s">
        <v>9</v>
      </c>
      <c r="AH5" s="72"/>
      <c r="AI5" s="72" t="s">
        <v>13</v>
      </c>
      <c r="AJ5" s="72"/>
      <c r="AK5" s="72"/>
      <c r="AL5" s="72"/>
      <c r="AM5" s="72" t="s">
        <v>12</v>
      </c>
      <c r="AN5" s="72"/>
      <c r="AO5" s="72"/>
      <c r="AP5" s="72"/>
      <c r="AQ5" s="72"/>
      <c r="AR5" s="72"/>
      <c r="AS5" s="72"/>
      <c r="AT5" s="72"/>
      <c r="AU5" s="72"/>
      <c r="AV5" s="72"/>
      <c r="AW5" s="72"/>
      <c r="AX5" s="72"/>
      <c r="AY5" s="73"/>
      <c r="AZ5" s="73" t="s">
        <v>25</v>
      </c>
      <c r="BA5" s="73"/>
    </row>
    <row r="6" spans="1:53" s="19" customFormat="1" ht="22.5" customHeight="1" x14ac:dyDescent="0.25">
      <c r="A6" s="72"/>
      <c r="B6" s="72"/>
      <c r="C6" s="72"/>
      <c r="D6" s="73"/>
      <c r="E6" s="73"/>
      <c r="F6" s="72"/>
      <c r="G6" s="72"/>
      <c r="H6" s="72"/>
      <c r="I6" s="73"/>
      <c r="J6" s="73"/>
      <c r="K6" s="73"/>
      <c r="L6" s="78"/>
      <c r="M6" s="25" t="s">
        <v>10</v>
      </c>
      <c r="N6" s="25" t="s">
        <v>11</v>
      </c>
      <c r="O6" s="73"/>
      <c r="P6" s="73"/>
      <c r="Q6" s="73"/>
      <c r="R6" s="73"/>
      <c r="S6" s="73"/>
      <c r="T6" s="25" t="s">
        <v>10</v>
      </c>
      <c r="U6" s="25" t="s">
        <v>11</v>
      </c>
      <c r="V6" s="73"/>
      <c r="W6" s="73"/>
      <c r="X6" s="73"/>
      <c r="Y6" s="73"/>
      <c r="Z6" s="73"/>
      <c r="AA6" s="24" t="s">
        <v>21</v>
      </c>
      <c r="AB6" s="24" t="s">
        <v>22</v>
      </c>
      <c r="AC6" s="24" t="s">
        <v>21</v>
      </c>
      <c r="AD6" s="24" t="s">
        <v>22</v>
      </c>
      <c r="AE6" s="24" t="s">
        <v>21</v>
      </c>
      <c r="AF6" s="24" t="s">
        <v>22</v>
      </c>
      <c r="AG6" s="24" t="s">
        <v>21</v>
      </c>
      <c r="AH6" s="24" t="s">
        <v>22</v>
      </c>
      <c r="AI6" s="24" t="s">
        <v>21</v>
      </c>
      <c r="AJ6" s="24" t="s">
        <v>22</v>
      </c>
      <c r="AK6" s="24" t="s">
        <v>21</v>
      </c>
      <c r="AL6" s="24" t="s">
        <v>22</v>
      </c>
      <c r="AM6" s="24" t="s">
        <v>21</v>
      </c>
      <c r="AN6" s="24" t="s">
        <v>22</v>
      </c>
      <c r="AO6" s="24" t="s">
        <v>21</v>
      </c>
      <c r="AP6" s="24" t="s">
        <v>22</v>
      </c>
      <c r="AQ6" s="24" t="s">
        <v>21</v>
      </c>
      <c r="AR6" s="24" t="s">
        <v>22</v>
      </c>
      <c r="AS6" s="24" t="s">
        <v>21</v>
      </c>
      <c r="AT6" s="24" t="s">
        <v>22</v>
      </c>
      <c r="AU6" s="24" t="s">
        <v>21</v>
      </c>
      <c r="AV6" s="24" t="s">
        <v>22</v>
      </c>
      <c r="AW6" s="24" t="s">
        <v>21</v>
      </c>
      <c r="AX6" s="24" t="s">
        <v>22</v>
      </c>
      <c r="AY6" s="73"/>
      <c r="AZ6" s="73"/>
      <c r="BA6" s="73"/>
    </row>
    <row r="7" spans="1:53" s="19" customFormat="1" ht="15" customHeight="1" x14ac:dyDescent="0.25">
      <c r="A7" s="72"/>
      <c r="B7" s="72"/>
      <c r="C7" s="72"/>
      <c r="D7" s="73"/>
      <c r="E7" s="73"/>
      <c r="F7" s="72"/>
      <c r="G7" s="72"/>
      <c r="H7" s="72"/>
      <c r="I7" s="24">
        <v>50</v>
      </c>
      <c r="J7" s="24">
        <v>50</v>
      </c>
      <c r="K7" s="24">
        <v>50</v>
      </c>
      <c r="L7" s="24">
        <v>50</v>
      </c>
      <c r="M7" s="32">
        <v>25</v>
      </c>
      <c r="N7" s="32">
        <v>25</v>
      </c>
      <c r="O7" s="24">
        <v>50</v>
      </c>
      <c r="P7" s="24">
        <v>50</v>
      </c>
      <c r="Q7" s="24">
        <v>50</v>
      </c>
      <c r="R7" s="24">
        <v>50</v>
      </c>
      <c r="S7" s="24">
        <v>50</v>
      </c>
      <c r="T7" s="32">
        <v>25</v>
      </c>
      <c r="U7" s="32">
        <v>25</v>
      </c>
      <c r="V7" s="24">
        <v>50</v>
      </c>
      <c r="W7" s="24">
        <v>100</v>
      </c>
      <c r="X7" s="24">
        <v>100</v>
      </c>
      <c r="Y7" s="24">
        <v>100</v>
      </c>
      <c r="Z7" s="24">
        <v>100</v>
      </c>
      <c r="AA7" s="72">
        <f>I7+P7</f>
        <v>100</v>
      </c>
      <c r="AB7" s="72"/>
      <c r="AC7" s="72">
        <f>J7+Q7</f>
        <v>100</v>
      </c>
      <c r="AD7" s="72"/>
      <c r="AE7" s="72">
        <f>K7+R7</f>
        <v>100</v>
      </c>
      <c r="AF7" s="72"/>
      <c r="AG7" s="72">
        <f>L7+S7</f>
        <v>100</v>
      </c>
      <c r="AH7" s="72"/>
      <c r="AI7" s="75">
        <f>M7+T7</f>
        <v>50</v>
      </c>
      <c r="AJ7" s="75"/>
      <c r="AK7" s="75">
        <f>N7+U7</f>
        <v>50</v>
      </c>
      <c r="AL7" s="75"/>
      <c r="AM7" s="72">
        <f>O7+V7</f>
        <v>100</v>
      </c>
      <c r="AN7" s="72"/>
      <c r="AO7" s="72">
        <f>W7</f>
        <v>100</v>
      </c>
      <c r="AP7" s="72"/>
      <c r="AQ7" s="72">
        <f>X7</f>
        <v>100</v>
      </c>
      <c r="AR7" s="72"/>
      <c r="AS7" s="72">
        <f>Y7</f>
        <v>100</v>
      </c>
      <c r="AT7" s="72"/>
      <c r="AU7" s="72">
        <f>Z7</f>
        <v>100</v>
      </c>
      <c r="AV7" s="72"/>
      <c r="AW7" s="72">
        <f>SUM(AA7:AV7)</f>
        <v>1000</v>
      </c>
      <c r="AX7" s="72"/>
      <c r="AY7" s="73"/>
      <c r="AZ7" s="73"/>
      <c r="BA7" s="73"/>
    </row>
    <row r="8" spans="1:53" s="15" customFormat="1" ht="16.5" customHeight="1" x14ac:dyDescent="0.25">
      <c r="A8" s="10">
        <v>1</v>
      </c>
      <c r="B8" s="10">
        <v>1167</v>
      </c>
      <c r="C8" s="11" t="s">
        <v>297</v>
      </c>
      <c r="D8" s="37" t="s">
        <v>37</v>
      </c>
      <c r="E8" s="37" t="s">
        <v>41</v>
      </c>
      <c r="F8" s="38">
        <v>40346</v>
      </c>
      <c r="G8" s="38">
        <v>36728</v>
      </c>
      <c r="H8" s="14" t="s">
        <v>143</v>
      </c>
      <c r="I8" s="10">
        <v>10</v>
      </c>
      <c r="J8" s="10">
        <v>20</v>
      </c>
      <c r="K8" s="10">
        <v>20</v>
      </c>
      <c r="L8" s="10">
        <v>10</v>
      </c>
      <c r="M8" s="10">
        <v>12</v>
      </c>
      <c r="N8" s="10">
        <v>9</v>
      </c>
      <c r="O8" s="10">
        <v>22</v>
      </c>
      <c r="P8" s="10">
        <v>3</v>
      </c>
      <c r="Q8" s="10">
        <v>21</v>
      </c>
      <c r="R8" s="10">
        <v>15</v>
      </c>
      <c r="S8" s="10">
        <v>18</v>
      </c>
      <c r="T8" s="10">
        <v>3</v>
      </c>
      <c r="U8" s="10">
        <v>15</v>
      </c>
      <c r="V8" s="10">
        <v>24</v>
      </c>
      <c r="W8" s="10">
        <v>66</v>
      </c>
      <c r="X8" s="10">
        <v>65</v>
      </c>
      <c r="Y8" s="10">
        <v>52</v>
      </c>
      <c r="Z8" s="10">
        <v>66</v>
      </c>
      <c r="AA8" s="22">
        <f>I8+P8</f>
        <v>13</v>
      </c>
      <c r="AB8" s="22" t="str">
        <f t="shared" ref="AB8:AB49" si="0">VLOOKUP(AA8/AA$7%,Gr,2)</f>
        <v>C</v>
      </c>
      <c r="AC8" s="22">
        <f>J8+Q8</f>
        <v>41</v>
      </c>
      <c r="AD8" s="22" t="str">
        <f t="shared" ref="AD8:AD49" si="1">VLOOKUP(AC8/AC$7%,Gr,2)</f>
        <v>B</v>
      </c>
      <c r="AE8" s="22">
        <f>K8+R8</f>
        <v>35</v>
      </c>
      <c r="AF8" s="22" t="str">
        <f t="shared" ref="AF8:AF49" si="2">VLOOKUP(AE8/AE$7%,Gr,2)</f>
        <v>C</v>
      </c>
      <c r="AG8" s="22">
        <f>L8+S8</f>
        <v>28</v>
      </c>
      <c r="AH8" s="22" t="str">
        <f t="shared" ref="AH8:AH49" si="3">VLOOKUP(AG8/AG$7%,Gr,2)</f>
        <v>C</v>
      </c>
      <c r="AI8" s="22">
        <f>M8+T8</f>
        <v>15</v>
      </c>
      <c r="AJ8" s="22" t="str">
        <f t="shared" ref="AJ8:AJ49" si="4">VLOOKUP(AI8/AI$7%,Gr,2)</f>
        <v>C</v>
      </c>
      <c r="AK8" s="22">
        <f>N8+U8</f>
        <v>24</v>
      </c>
      <c r="AL8" s="22" t="str">
        <f t="shared" ref="AL8:AL49" si="5">VLOOKUP(AK8/AK$7%,Gr,2)</f>
        <v>B</v>
      </c>
      <c r="AM8" s="22">
        <f>O8+V8</f>
        <v>46</v>
      </c>
      <c r="AN8" s="22" t="str">
        <f t="shared" ref="AN8:AN49" si="6">VLOOKUP(AM8/AM$7%,Gr,2)</f>
        <v>B</v>
      </c>
      <c r="AO8" s="22">
        <f>W8</f>
        <v>66</v>
      </c>
      <c r="AP8" s="22" t="str">
        <f t="shared" ref="AP8:AP49" si="7">VLOOKUP(AO8/AO$7%,Gr,2)</f>
        <v>B+</v>
      </c>
      <c r="AQ8" s="22">
        <f>X8</f>
        <v>65</v>
      </c>
      <c r="AR8" s="22" t="str">
        <f t="shared" ref="AR8:AR49" si="8">VLOOKUP(AQ8/AQ$7%,Gr,2)</f>
        <v>B+</v>
      </c>
      <c r="AS8" s="22">
        <f>Y8</f>
        <v>52</v>
      </c>
      <c r="AT8" s="22" t="str">
        <f t="shared" ref="AT8:AT49" si="9">VLOOKUP(AS8/AS$7%,Gr,2)</f>
        <v>B+</v>
      </c>
      <c r="AU8" s="22">
        <f>Z8</f>
        <v>66</v>
      </c>
      <c r="AV8" s="22" t="str">
        <f t="shared" ref="AV8:AV49" si="10">VLOOKUP(AU8/AU$7%,Gr,2)</f>
        <v>B+</v>
      </c>
      <c r="AW8" s="22">
        <f>AA8+AC8+AE8+AG8+AI8+AK8+AM8+AO8+AQ8+AS8+AU8</f>
        <v>451</v>
      </c>
      <c r="AX8" s="22" t="str">
        <f t="shared" ref="AX8:AX49" si="11">VLOOKUP(AW8/AW$7%,Gr,2)</f>
        <v>B</v>
      </c>
      <c r="AY8" s="10">
        <v>164</v>
      </c>
      <c r="AZ8" s="22">
        <f t="shared" ref="AZ8:AZ49" si="12">ROUND(AY8/NoW%,0)</f>
        <v>75</v>
      </c>
      <c r="BA8" s="33" t="str">
        <f>IF(AX8&lt;&gt;"C","Passed",IF(AZ8&gt;=75,"Promoted","Detained"))</f>
        <v>Passed</v>
      </c>
    </row>
    <row r="9" spans="1:53" s="15" customFormat="1" ht="16.5" customHeight="1" x14ac:dyDescent="0.25">
      <c r="A9" s="10">
        <v>2</v>
      </c>
      <c r="B9" s="10">
        <v>927</v>
      </c>
      <c r="C9" s="11" t="s">
        <v>298</v>
      </c>
      <c r="D9" s="37" t="s">
        <v>37</v>
      </c>
      <c r="E9" s="37" t="s">
        <v>41</v>
      </c>
      <c r="F9" s="38">
        <v>40343</v>
      </c>
      <c r="G9" s="38">
        <v>36695</v>
      </c>
      <c r="H9" s="14" t="s">
        <v>144</v>
      </c>
      <c r="I9" s="10">
        <v>2</v>
      </c>
      <c r="J9" s="10">
        <v>20</v>
      </c>
      <c r="K9" s="10">
        <v>26</v>
      </c>
      <c r="L9" s="10">
        <v>22</v>
      </c>
      <c r="M9" s="10">
        <v>14</v>
      </c>
      <c r="N9" s="10">
        <v>6</v>
      </c>
      <c r="O9" s="10">
        <v>30</v>
      </c>
      <c r="P9" s="10">
        <v>15</v>
      </c>
      <c r="Q9" s="10">
        <v>22</v>
      </c>
      <c r="R9" s="10">
        <v>22</v>
      </c>
      <c r="S9" s="10">
        <v>19</v>
      </c>
      <c r="T9" s="10">
        <v>6</v>
      </c>
      <c r="U9" s="10">
        <v>24</v>
      </c>
      <c r="V9" s="10">
        <v>26</v>
      </c>
      <c r="W9" s="10">
        <v>76</v>
      </c>
      <c r="X9" s="10">
        <v>75</v>
      </c>
      <c r="Y9" s="10">
        <v>60</v>
      </c>
      <c r="Z9" s="10">
        <v>74</v>
      </c>
      <c r="AA9" s="22">
        <f t="shared" ref="AA9:AA49" si="13">I9+P9</f>
        <v>17</v>
      </c>
      <c r="AB9" s="22" t="str">
        <f t="shared" si="0"/>
        <v>C</v>
      </c>
      <c r="AC9" s="22">
        <f t="shared" ref="AC9:AC49" si="14">J9+Q9</f>
        <v>42</v>
      </c>
      <c r="AD9" s="22" t="str">
        <f t="shared" si="1"/>
        <v>B</v>
      </c>
      <c r="AE9" s="22">
        <f t="shared" ref="AE9:AE49" si="15">K9+R9</f>
        <v>48</v>
      </c>
      <c r="AF9" s="22" t="str">
        <f t="shared" si="2"/>
        <v>B</v>
      </c>
      <c r="AG9" s="22">
        <f t="shared" ref="AG9:AG49" si="16">L9+S9</f>
        <v>41</v>
      </c>
      <c r="AH9" s="22" t="str">
        <f t="shared" si="3"/>
        <v>B</v>
      </c>
      <c r="AI9" s="22">
        <f t="shared" ref="AI9:AI49" si="17">M9+T9</f>
        <v>20</v>
      </c>
      <c r="AJ9" s="22" t="str">
        <f t="shared" si="4"/>
        <v>C</v>
      </c>
      <c r="AK9" s="22">
        <f t="shared" ref="AK9:AK49" si="18">N9+U9</f>
        <v>30</v>
      </c>
      <c r="AL9" s="22" t="str">
        <f t="shared" si="5"/>
        <v>B+</v>
      </c>
      <c r="AM9" s="22">
        <f t="shared" ref="AM9:AM49" si="19">O9+V9</f>
        <v>56</v>
      </c>
      <c r="AN9" s="22" t="str">
        <f t="shared" si="6"/>
        <v>B+</v>
      </c>
      <c r="AO9" s="22">
        <f t="shared" ref="AO9:AO49" si="20">W9</f>
        <v>76</v>
      </c>
      <c r="AP9" s="22" t="str">
        <f t="shared" si="7"/>
        <v>A</v>
      </c>
      <c r="AQ9" s="22">
        <f t="shared" ref="AQ9:AQ49" si="21">X9</f>
        <v>75</v>
      </c>
      <c r="AR9" s="22" t="str">
        <f t="shared" si="8"/>
        <v>A</v>
      </c>
      <c r="AS9" s="22">
        <f t="shared" ref="AS9:AS49" si="22">Y9</f>
        <v>60</v>
      </c>
      <c r="AT9" s="22" t="str">
        <f t="shared" si="9"/>
        <v>B+</v>
      </c>
      <c r="AU9" s="22">
        <f t="shared" ref="AU9:AU49" si="23">Z9</f>
        <v>74</v>
      </c>
      <c r="AV9" s="22" t="str">
        <f t="shared" si="10"/>
        <v>A</v>
      </c>
      <c r="AW9" s="22">
        <f t="shared" ref="AW9:AW49" si="24">AA9+AC9+AE9+AG9+AI9+AK9+AM9+AO9+AQ9+AS9+AU9</f>
        <v>539</v>
      </c>
      <c r="AX9" s="22" t="str">
        <f t="shared" si="11"/>
        <v>B+</v>
      </c>
      <c r="AY9" s="10">
        <v>188</v>
      </c>
      <c r="AZ9" s="22">
        <f t="shared" si="12"/>
        <v>86</v>
      </c>
      <c r="BA9" s="33" t="str">
        <f t="shared" ref="BA9:BA49" si="25">IF(AX9&lt;&gt;"C","Passed",IF(AZ9&gt;=75,"Promoted","Detained"))</f>
        <v>Passed</v>
      </c>
    </row>
    <row r="10" spans="1:53" s="15" customFormat="1" ht="16.5" customHeight="1" x14ac:dyDescent="0.25">
      <c r="A10" s="10">
        <v>3</v>
      </c>
      <c r="B10" s="10">
        <v>945</v>
      </c>
      <c r="C10" s="16" t="s">
        <v>299</v>
      </c>
      <c r="D10" s="37" t="s">
        <v>37</v>
      </c>
      <c r="E10" s="37" t="s">
        <v>39</v>
      </c>
      <c r="F10" s="38">
        <v>40346</v>
      </c>
      <c r="G10" s="38">
        <v>36682</v>
      </c>
      <c r="H10" s="14" t="s">
        <v>145</v>
      </c>
      <c r="I10" s="10">
        <v>32</v>
      </c>
      <c r="J10" s="10">
        <v>20</v>
      </c>
      <c r="K10" s="10">
        <v>40</v>
      </c>
      <c r="L10" s="10">
        <v>24</v>
      </c>
      <c r="M10" s="10">
        <v>14</v>
      </c>
      <c r="N10" s="10">
        <v>16</v>
      </c>
      <c r="O10" s="10">
        <v>22</v>
      </c>
      <c r="P10" s="10">
        <v>40</v>
      </c>
      <c r="Q10" s="10">
        <v>28</v>
      </c>
      <c r="R10" s="10">
        <v>46</v>
      </c>
      <c r="S10" s="10">
        <v>19</v>
      </c>
      <c r="T10" s="10">
        <v>10</v>
      </c>
      <c r="U10" s="10">
        <v>30</v>
      </c>
      <c r="V10" s="10">
        <v>37</v>
      </c>
      <c r="W10" s="10">
        <v>92</v>
      </c>
      <c r="X10" s="10">
        <v>91</v>
      </c>
      <c r="Y10" s="10">
        <v>73</v>
      </c>
      <c r="Z10" s="10">
        <v>92</v>
      </c>
      <c r="AA10" s="22">
        <f t="shared" si="13"/>
        <v>72</v>
      </c>
      <c r="AB10" s="22" t="str">
        <f t="shared" si="0"/>
        <v>A</v>
      </c>
      <c r="AC10" s="22">
        <f t="shared" si="14"/>
        <v>48</v>
      </c>
      <c r="AD10" s="22" t="str">
        <f t="shared" si="1"/>
        <v>B</v>
      </c>
      <c r="AE10" s="22">
        <f t="shared" si="15"/>
        <v>86</v>
      </c>
      <c r="AF10" s="22" t="str">
        <f t="shared" si="2"/>
        <v>A</v>
      </c>
      <c r="AG10" s="22">
        <f t="shared" si="16"/>
        <v>43</v>
      </c>
      <c r="AH10" s="22" t="str">
        <f t="shared" si="3"/>
        <v>B</v>
      </c>
      <c r="AI10" s="22">
        <f t="shared" si="17"/>
        <v>24</v>
      </c>
      <c r="AJ10" s="22" t="str">
        <f t="shared" si="4"/>
        <v>B</v>
      </c>
      <c r="AK10" s="22">
        <f t="shared" si="18"/>
        <v>46</v>
      </c>
      <c r="AL10" s="22" t="str">
        <f t="shared" si="5"/>
        <v>A+</v>
      </c>
      <c r="AM10" s="22">
        <f t="shared" si="19"/>
        <v>59</v>
      </c>
      <c r="AN10" s="22" t="str">
        <f t="shared" si="6"/>
        <v>B+</v>
      </c>
      <c r="AO10" s="22">
        <f t="shared" si="20"/>
        <v>92</v>
      </c>
      <c r="AP10" s="22" t="str">
        <f t="shared" si="7"/>
        <v>A+</v>
      </c>
      <c r="AQ10" s="22">
        <f t="shared" si="21"/>
        <v>91</v>
      </c>
      <c r="AR10" s="22" t="str">
        <f t="shared" si="8"/>
        <v>A+</v>
      </c>
      <c r="AS10" s="22">
        <f t="shared" si="22"/>
        <v>73</v>
      </c>
      <c r="AT10" s="22" t="str">
        <f t="shared" si="9"/>
        <v>A</v>
      </c>
      <c r="AU10" s="22">
        <f t="shared" si="23"/>
        <v>92</v>
      </c>
      <c r="AV10" s="22" t="str">
        <f t="shared" si="10"/>
        <v>A+</v>
      </c>
      <c r="AW10" s="22">
        <f t="shared" si="24"/>
        <v>726</v>
      </c>
      <c r="AX10" s="22" t="str">
        <f t="shared" si="11"/>
        <v>A</v>
      </c>
      <c r="AY10" s="10">
        <v>203</v>
      </c>
      <c r="AZ10" s="22">
        <f t="shared" si="12"/>
        <v>93</v>
      </c>
      <c r="BA10" s="33" t="str">
        <f t="shared" si="25"/>
        <v>Passed</v>
      </c>
    </row>
    <row r="11" spans="1:53" s="15" customFormat="1" ht="16.5" customHeight="1" x14ac:dyDescent="0.25">
      <c r="A11" s="10">
        <v>4</v>
      </c>
      <c r="B11" s="10">
        <v>928</v>
      </c>
      <c r="C11" s="11" t="s">
        <v>300</v>
      </c>
      <c r="D11" s="37" t="s">
        <v>37</v>
      </c>
      <c r="E11" s="37" t="s">
        <v>41</v>
      </c>
      <c r="F11" s="38">
        <v>40344</v>
      </c>
      <c r="G11" s="38">
        <v>36425</v>
      </c>
      <c r="H11" s="14" t="s">
        <v>58</v>
      </c>
      <c r="I11" s="10">
        <v>20</v>
      </c>
      <c r="J11" s="10">
        <v>38</v>
      </c>
      <c r="K11" s="10">
        <v>42</v>
      </c>
      <c r="L11" s="10">
        <v>22</v>
      </c>
      <c r="M11" s="10">
        <v>8</v>
      </c>
      <c r="N11" s="10">
        <v>17</v>
      </c>
      <c r="O11" s="10">
        <v>22</v>
      </c>
      <c r="P11" s="10">
        <v>44</v>
      </c>
      <c r="Q11" s="10">
        <v>37</v>
      </c>
      <c r="R11" s="10">
        <v>36</v>
      </c>
      <c r="S11" s="10">
        <v>22</v>
      </c>
      <c r="T11" s="10">
        <v>11</v>
      </c>
      <c r="U11" s="10">
        <v>37</v>
      </c>
      <c r="V11" s="10">
        <v>33</v>
      </c>
      <c r="W11" s="10">
        <v>96</v>
      </c>
      <c r="X11" s="10">
        <v>95</v>
      </c>
      <c r="Y11" s="10">
        <v>76</v>
      </c>
      <c r="Z11" s="10">
        <v>94</v>
      </c>
      <c r="AA11" s="22">
        <f t="shared" si="13"/>
        <v>64</v>
      </c>
      <c r="AB11" s="22" t="str">
        <f t="shared" si="0"/>
        <v>B+</v>
      </c>
      <c r="AC11" s="22">
        <f t="shared" si="14"/>
        <v>75</v>
      </c>
      <c r="AD11" s="22" t="str">
        <f t="shared" si="1"/>
        <v>A</v>
      </c>
      <c r="AE11" s="22">
        <f t="shared" si="15"/>
        <v>78</v>
      </c>
      <c r="AF11" s="22" t="str">
        <f t="shared" si="2"/>
        <v>A</v>
      </c>
      <c r="AG11" s="22">
        <f t="shared" si="16"/>
        <v>44</v>
      </c>
      <c r="AH11" s="22" t="str">
        <f t="shared" si="3"/>
        <v>B</v>
      </c>
      <c r="AI11" s="22">
        <f t="shared" si="17"/>
        <v>19</v>
      </c>
      <c r="AJ11" s="22" t="str">
        <f t="shared" si="4"/>
        <v>C</v>
      </c>
      <c r="AK11" s="22">
        <f t="shared" si="18"/>
        <v>54</v>
      </c>
      <c r="AL11" s="22" t="str">
        <f t="shared" si="5"/>
        <v>A+</v>
      </c>
      <c r="AM11" s="22">
        <f t="shared" si="19"/>
        <v>55</v>
      </c>
      <c r="AN11" s="22" t="str">
        <f t="shared" si="6"/>
        <v>B+</v>
      </c>
      <c r="AO11" s="22">
        <f t="shared" si="20"/>
        <v>96</v>
      </c>
      <c r="AP11" s="22" t="str">
        <f t="shared" si="7"/>
        <v>A+</v>
      </c>
      <c r="AQ11" s="22">
        <f t="shared" si="21"/>
        <v>95</v>
      </c>
      <c r="AR11" s="22" t="str">
        <f t="shared" si="8"/>
        <v>A+</v>
      </c>
      <c r="AS11" s="22">
        <f t="shared" si="22"/>
        <v>76</v>
      </c>
      <c r="AT11" s="22" t="str">
        <f t="shared" si="9"/>
        <v>A</v>
      </c>
      <c r="AU11" s="22">
        <f t="shared" si="23"/>
        <v>94</v>
      </c>
      <c r="AV11" s="22" t="str">
        <f t="shared" si="10"/>
        <v>A+</v>
      </c>
      <c r="AW11" s="22">
        <f t="shared" si="24"/>
        <v>750</v>
      </c>
      <c r="AX11" s="22" t="str">
        <f t="shared" si="11"/>
        <v>A</v>
      </c>
      <c r="AY11" s="10">
        <v>172</v>
      </c>
      <c r="AZ11" s="22">
        <f t="shared" si="12"/>
        <v>79</v>
      </c>
      <c r="BA11" s="33" t="str">
        <f t="shared" si="25"/>
        <v>Passed</v>
      </c>
    </row>
    <row r="12" spans="1:53" s="15" customFormat="1" ht="16.5" customHeight="1" x14ac:dyDescent="0.25">
      <c r="A12" s="10">
        <v>5</v>
      </c>
      <c r="B12" s="10">
        <v>957</v>
      </c>
      <c r="C12" s="11" t="s">
        <v>301</v>
      </c>
      <c r="D12" s="37" t="s">
        <v>37</v>
      </c>
      <c r="E12" s="37" t="s">
        <v>41</v>
      </c>
      <c r="F12" s="38">
        <v>40350</v>
      </c>
      <c r="G12" s="38">
        <v>36630</v>
      </c>
      <c r="H12" s="14" t="s">
        <v>146</v>
      </c>
      <c r="I12" s="10">
        <v>32</v>
      </c>
      <c r="J12" s="10">
        <v>18</v>
      </c>
      <c r="K12" s="10">
        <v>22</v>
      </c>
      <c r="L12" s="10">
        <v>24</v>
      </c>
      <c r="M12" s="10">
        <v>12</v>
      </c>
      <c r="N12" s="10">
        <v>13</v>
      </c>
      <c r="O12" s="10">
        <v>21</v>
      </c>
      <c r="P12" s="10">
        <v>30</v>
      </c>
      <c r="Q12" s="10">
        <v>19</v>
      </c>
      <c r="R12" s="10">
        <v>33</v>
      </c>
      <c r="S12" s="10">
        <v>18</v>
      </c>
      <c r="T12" s="10">
        <v>4</v>
      </c>
      <c r="U12" s="10">
        <v>28</v>
      </c>
      <c r="V12" s="10">
        <v>31</v>
      </c>
      <c r="W12" s="10">
        <v>86</v>
      </c>
      <c r="X12" s="10">
        <v>85</v>
      </c>
      <c r="Y12" s="10">
        <v>68</v>
      </c>
      <c r="Z12" s="10">
        <v>86</v>
      </c>
      <c r="AA12" s="22">
        <f t="shared" si="13"/>
        <v>62</v>
      </c>
      <c r="AB12" s="22" t="str">
        <f t="shared" si="0"/>
        <v>B+</v>
      </c>
      <c r="AC12" s="22">
        <f t="shared" si="14"/>
        <v>37</v>
      </c>
      <c r="AD12" s="22" t="str">
        <f t="shared" si="1"/>
        <v>C</v>
      </c>
      <c r="AE12" s="22">
        <f t="shared" si="15"/>
        <v>55</v>
      </c>
      <c r="AF12" s="22" t="str">
        <f t="shared" si="2"/>
        <v>B+</v>
      </c>
      <c r="AG12" s="22">
        <f t="shared" si="16"/>
        <v>42</v>
      </c>
      <c r="AH12" s="22" t="str">
        <f t="shared" si="3"/>
        <v>B</v>
      </c>
      <c r="AI12" s="22">
        <f t="shared" si="17"/>
        <v>16</v>
      </c>
      <c r="AJ12" s="22" t="str">
        <f t="shared" si="4"/>
        <v>C</v>
      </c>
      <c r="AK12" s="22">
        <f t="shared" si="18"/>
        <v>41</v>
      </c>
      <c r="AL12" s="22" t="str">
        <f t="shared" si="5"/>
        <v>A</v>
      </c>
      <c r="AM12" s="22">
        <f t="shared" si="19"/>
        <v>52</v>
      </c>
      <c r="AN12" s="22" t="str">
        <f t="shared" si="6"/>
        <v>B+</v>
      </c>
      <c r="AO12" s="22">
        <f t="shared" si="20"/>
        <v>86</v>
      </c>
      <c r="AP12" s="22" t="str">
        <f t="shared" si="7"/>
        <v>A</v>
      </c>
      <c r="AQ12" s="22">
        <f t="shared" si="21"/>
        <v>85</v>
      </c>
      <c r="AR12" s="22" t="str">
        <f t="shared" si="8"/>
        <v>A</v>
      </c>
      <c r="AS12" s="22">
        <f t="shared" si="22"/>
        <v>68</v>
      </c>
      <c r="AT12" s="22" t="str">
        <f t="shared" si="9"/>
        <v>B+</v>
      </c>
      <c r="AU12" s="22">
        <f t="shared" si="23"/>
        <v>86</v>
      </c>
      <c r="AV12" s="22" t="str">
        <f t="shared" si="10"/>
        <v>A</v>
      </c>
      <c r="AW12" s="22">
        <f t="shared" si="24"/>
        <v>630</v>
      </c>
      <c r="AX12" s="22" t="str">
        <f t="shared" si="11"/>
        <v>B+</v>
      </c>
      <c r="AY12" s="10">
        <v>164</v>
      </c>
      <c r="AZ12" s="22">
        <f t="shared" si="12"/>
        <v>75</v>
      </c>
      <c r="BA12" s="33" t="str">
        <f t="shared" si="25"/>
        <v>Passed</v>
      </c>
    </row>
    <row r="13" spans="1:53" s="15" customFormat="1" ht="16.5" customHeight="1" x14ac:dyDescent="0.25">
      <c r="A13" s="10">
        <v>6</v>
      </c>
      <c r="B13" s="10">
        <v>940</v>
      </c>
      <c r="C13" s="11" t="s">
        <v>302</v>
      </c>
      <c r="D13" s="37" t="s">
        <v>37</v>
      </c>
      <c r="E13" s="37" t="s">
        <v>42</v>
      </c>
      <c r="F13" s="38">
        <v>40346</v>
      </c>
      <c r="G13" s="38">
        <v>36769</v>
      </c>
      <c r="H13" s="14" t="s">
        <v>77</v>
      </c>
      <c r="I13" s="10">
        <v>32</v>
      </c>
      <c r="J13" s="10">
        <v>48</v>
      </c>
      <c r="K13" s="10">
        <v>50</v>
      </c>
      <c r="L13" s="10">
        <v>48</v>
      </c>
      <c r="M13" s="10">
        <v>20</v>
      </c>
      <c r="N13" s="10">
        <v>21</v>
      </c>
      <c r="O13" s="10">
        <v>24</v>
      </c>
      <c r="P13" s="10">
        <v>46</v>
      </c>
      <c r="Q13" s="10">
        <v>47</v>
      </c>
      <c r="R13" s="10">
        <v>47</v>
      </c>
      <c r="S13" s="10">
        <v>43</v>
      </c>
      <c r="T13" s="10">
        <v>20</v>
      </c>
      <c r="U13" s="10">
        <v>39</v>
      </c>
      <c r="V13" s="10">
        <v>44</v>
      </c>
      <c r="W13" s="10">
        <v>96</v>
      </c>
      <c r="X13" s="10">
        <v>95</v>
      </c>
      <c r="Y13" s="10">
        <v>76</v>
      </c>
      <c r="Z13" s="10">
        <v>94</v>
      </c>
      <c r="AA13" s="22">
        <f t="shared" si="13"/>
        <v>78</v>
      </c>
      <c r="AB13" s="22" t="str">
        <f t="shared" si="0"/>
        <v>A</v>
      </c>
      <c r="AC13" s="22">
        <f t="shared" si="14"/>
        <v>95</v>
      </c>
      <c r="AD13" s="22" t="str">
        <f t="shared" si="1"/>
        <v>A+</v>
      </c>
      <c r="AE13" s="22">
        <f t="shared" si="15"/>
        <v>97</v>
      </c>
      <c r="AF13" s="22" t="str">
        <f t="shared" si="2"/>
        <v>A+</v>
      </c>
      <c r="AG13" s="22">
        <f t="shared" si="16"/>
        <v>91</v>
      </c>
      <c r="AH13" s="22" t="str">
        <f t="shared" si="3"/>
        <v>A+</v>
      </c>
      <c r="AI13" s="22">
        <f t="shared" si="17"/>
        <v>40</v>
      </c>
      <c r="AJ13" s="22" t="str">
        <f t="shared" si="4"/>
        <v>A</v>
      </c>
      <c r="AK13" s="22">
        <f t="shared" si="18"/>
        <v>60</v>
      </c>
      <c r="AL13" s="22" t="str">
        <f t="shared" si="5"/>
        <v>A+</v>
      </c>
      <c r="AM13" s="22">
        <f t="shared" si="19"/>
        <v>68</v>
      </c>
      <c r="AN13" s="22" t="str">
        <f t="shared" si="6"/>
        <v>B+</v>
      </c>
      <c r="AO13" s="22">
        <f t="shared" si="20"/>
        <v>96</v>
      </c>
      <c r="AP13" s="22" t="str">
        <f t="shared" si="7"/>
        <v>A+</v>
      </c>
      <c r="AQ13" s="22">
        <f t="shared" si="21"/>
        <v>95</v>
      </c>
      <c r="AR13" s="22" t="str">
        <f t="shared" si="8"/>
        <v>A+</v>
      </c>
      <c r="AS13" s="22">
        <f t="shared" si="22"/>
        <v>76</v>
      </c>
      <c r="AT13" s="22" t="str">
        <f t="shared" si="9"/>
        <v>A</v>
      </c>
      <c r="AU13" s="22">
        <f t="shared" si="23"/>
        <v>94</v>
      </c>
      <c r="AV13" s="22" t="str">
        <f t="shared" si="10"/>
        <v>A+</v>
      </c>
      <c r="AW13" s="22">
        <f t="shared" si="24"/>
        <v>890</v>
      </c>
      <c r="AX13" s="22" t="str">
        <f t="shared" si="11"/>
        <v>A</v>
      </c>
      <c r="AY13" s="10">
        <v>216</v>
      </c>
      <c r="AZ13" s="22">
        <f t="shared" si="12"/>
        <v>99</v>
      </c>
      <c r="BA13" s="33" t="str">
        <f t="shared" si="25"/>
        <v>Passed</v>
      </c>
    </row>
    <row r="14" spans="1:53" s="15" customFormat="1" ht="16.5" customHeight="1" x14ac:dyDescent="0.25">
      <c r="A14" s="10">
        <v>7</v>
      </c>
      <c r="B14" s="10">
        <v>977</v>
      </c>
      <c r="C14" s="11" t="s">
        <v>303</v>
      </c>
      <c r="D14" s="37" t="s">
        <v>37</v>
      </c>
      <c r="E14" s="37" t="s">
        <v>39</v>
      </c>
      <c r="F14" s="38">
        <v>40352</v>
      </c>
      <c r="G14" s="38">
        <v>36449</v>
      </c>
      <c r="H14" s="14" t="s">
        <v>147</v>
      </c>
      <c r="I14" s="10">
        <v>32</v>
      </c>
      <c r="J14" s="10">
        <v>40</v>
      </c>
      <c r="K14" s="10">
        <v>50</v>
      </c>
      <c r="L14" s="10">
        <v>36</v>
      </c>
      <c r="M14" s="10">
        <v>10</v>
      </c>
      <c r="N14" s="10">
        <v>15</v>
      </c>
      <c r="O14" s="10">
        <v>38</v>
      </c>
      <c r="P14" s="10">
        <v>38</v>
      </c>
      <c r="Q14" s="10">
        <v>39</v>
      </c>
      <c r="R14" s="10">
        <v>43</v>
      </c>
      <c r="S14" s="10">
        <v>27</v>
      </c>
      <c r="T14" s="10">
        <v>10</v>
      </c>
      <c r="U14" s="10">
        <v>27</v>
      </c>
      <c r="V14" s="10">
        <v>37</v>
      </c>
      <c r="W14" s="10">
        <v>93</v>
      </c>
      <c r="X14" s="10">
        <v>92</v>
      </c>
      <c r="Y14" s="10">
        <v>74</v>
      </c>
      <c r="Z14" s="10">
        <v>93</v>
      </c>
      <c r="AA14" s="22">
        <f t="shared" si="13"/>
        <v>70</v>
      </c>
      <c r="AB14" s="22" t="str">
        <f t="shared" si="0"/>
        <v>B+</v>
      </c>
      <c r="AC14" s="22">
        <f t="shared" si="14"/>
        <v>79</v>
      </c>
      <c r="AD14" s="22" t="str">
        <f t="shared" si="1"/>
        <v>A</v>
      </c>
      <c r="AE14" s="22">
        <f t="shared" si="15"/>
        <v>93</v>
      </c>
      <c r="AF14" s="22" t="str">
        <f t="shared" si="2"/>
        <v>A+</v>
      </c>
      <c r="AG14" s="22">
        <f t="shared" si="16"/>
        <v>63</v>
      </c>
      <c r="AH14" s="22" t="str">
        <f t="shared" si="3"/>
        <v>B+</v>
      </c>
      <c r="AI14" s="22">
        <f t="shared" si="17"/>
        <v>20</v>
      </c>
      <c r="AJ14" s="22" t="str">
        <f t="shared" si="4"/>
        <v>C</v>
      </c>
      <c r="AK14" s="22">
        <f t="shared" si="18"/>
        <v>42</v>
      </c>
      <c r="AL14" s="22" t="str">
        <f t="shared" si="5"/>
        <v>A</v>
      </c>
      <c r="AM14" s="22">
        <f t="shared" si="19"/>
        <v>75</v>
      </c>
      <c r="AN14" s="22" t="str">
        <f t="shared" si="6"/>
        <v>A</v>
      </c>
      <c r="AO14" s="22">
        <f t="shared" si="20"/>
        <v>93</v>
      </c>
      <c r="AP14" s="22" t="str">
        <f t="shared" si="7"/>
        <v>A+</v>
      </c>
      <c r="AQ14" s="22">
        <f t="shared" si="21"/>
        <v>92</v>
      </c>
      <c r="AR14" s="22" t="str">
        <f t="shared" si="8"/>
        <v>A+</v>
      </c>
      <c r="AS14" s="22">
        <f t="shared" si="22"/>
        <v>74</v>
      </c>
      <c r="AT14" s="22" t="str">
        <f t="shared" si="9"/>
        <v>A</v>
      </c>
      <c r="AU14" s="22">
        <f t="shared" si="23"/>
        <v>93</v>
      </c>
      <c r="AV14" s="22" t="str">
        <f t="shared" si="10"/>
        <v>A+</v>
      </c>
      <c r="AW14" s="22">
        <f t="shared" si="24"/>
        <v>794</v>
      </c>
      <c r="AX14" s="22" t="str">
        <f t="shared" si="11"/>
        <v>A</v>
      </c>
      <c r="AY14" s="10">
        <v>190</v>
      </c>
      <c r="AZ14" s="22">
        <f t="shared" si="12"/>
        <v>87</v>
      </c>
      <c r="BA14" s="33" t="str">
        <f t="shared" si="25"/>
        <v>Passed</v>
      </c>
    </row>
    <row r="15" spans="1:53" s="15" customFormat="1" ht="16.5" customHeight="1" x14ac:dyDescent="0.25">
      <c r="A15" s="10">
        <v>8</v>
      </c>
      <c r="B15" s="10">
        <v>1058</v>
      </c>
      <c r="C15" s="11" t="s">
        <v>304</v>
      </c>
      <c r="D15" s="37" t="s">
        <v>37</v>
      </c>
      <c r="E15" s="37" t="s">
        <v>42</v>
      </c>
      <c r="F15" s="38">
        <v>40893</v>
      </c>
      <c r="G15" s="38">
        <v>36686</v>
      </c>
      <c r="H15" s="14" t="s">
        <v>62</v>
      </c>
      <c r="I15" s="10">
        <v>10</v>
      </c>
      <c r="J15" s="10">
        <v>18</v>
      </c>
      <c r="K15" s="10">
        <v>16</v>
      </c>
      <c r="L15" s="10">
        <v>12</v>
      </c>
      <c r="M15" s="10">
        <v>16</v>
      </c>
      <c r="N15" s="10">
        <v>6</v>
      </c>
      <c r="O15" s="10">
        <v>20</v>
      </c>
      <c r="P15" s="10">
        <v>6</v>
      </c>
      <c r="Q15" s="10">
        <v>16</v>
      </c>
      <c r="R15" s="10">
        <v>26</v>
      </c>
      <c r="S15" s="10">
        <v>14</v>
      </c>
      <c r="T15" s="10">
        <v>4</v>
      </c>
      <c r="U15" s="10">
        <v>21</v>
      </c>
      <c r="V15" s="10">
        <v>21</v>
      </c>
      <c r="W15" s="10">
        <v>73</v>
      </c>
      <c r="X15" s="10">
        <v>72</v>
      </c>
      <c r="Y15" s="10">
        <v>58</v>
      </c>
      <c r="Z15" s="10">
        <v>71</v>
      </c>
      <c r="AA15" s="22">
        <f t="shared" si="13"/>
        <v>16</v>
      </c>
      <c r="AB15" s="22" t="str">
        <f t="shared" si="0"/>
        <v>C</v>
      </c>
      <c r="AC15" s="22">
        <f t="shared" si="14"/>
        <v>34</v>
      </c>
      <c r="AD15" s="22" t="str">
        <f t="shared" si="1"/>
        <v>C</v>
      </c>
      <c r="AE15" s="22">
        <f t="shared" si="15"/>
        <v>42</v>
      </c>
      <c r="AF15" s="22" t="str">
        <f t="shared" si="2"/>
        <v>B</v>
      </c>
      <c r="AG15" s="22">
        <f t="shared" si="16"/>
        <v>26</v>
      </c>
      <c r="AH15" s="22" t="str">
        <f t="shared" si="3"/>
        <v>C</v>
      </c>
      <c r="AI15" s="22">
        <f t="shared" si="17"/>
        <v>20</v>
      </c>
      <c r="AJ15" s="22" t="str">
        <f t="shared" si="4"/>
        <v>C</v>
      </c>
      <c r="AK15" s="22">
        <f t="shared" si="18"/>
        <v>27</v>
      </c>
      <c r="AL15" s="22" t="str">
        <f t="shared" si="5"/>
        <v>B+</v>
      </c>
      <c r="AM15" s="22">
        <f t="shared" si="19"/>
        <v>41</v>
      </c>
      <c r="AN15" s="22" t="str">
        <f t="shared" si="6"/>
        <v>B</v>
      </c>
      <c r="AO15" s="22">
        <f t="shared" si="20"/>
        <v>73</v>
      </c>
      <c r="AP15" s="22" t="str">
        <f t="shared" si="7"/>
        <v>A</v>
      </c>
      <c r="AQ15" s="22">
        <f t="shared" si="21"/>
        <v>72</v>
      </c>
      <c r="AR15" s="22" t="str">
        <f t="shared" si="8"/>
        <v>A</v>
      </c>
      <c r="AS15" s="22">
        <f t="shared" si="22"/>
        <v>58</v>
      </c>
      <c r="AT15" s="22" t="str">
        <f t="shared" si="9"/>
        <v>B+</v>
      </c>
      <c r="AU15" s="22">
        <f t="shared" si="23"/>
        <v>71</v>
      </c>
      <c r="AV15" s="22" t="str">
        <f t="shared" si="10"/>
        <v>A</v>
      </c>
      <c r="AW15" s="22">
        <f t="shared" si="24"/>
        <v>480</v>
      </c>
      <c r="AX15" s="22" t="str">
        <f t="shared" si="11"/>
        <v>B</v>
      </c>
      <c r="AY15" s="10">
        <v>172</v>
      </c>
      <c r="AZ15" s="22">
        <f t="shared" si="12"/>
        <v>79</v>
      </c>
      <c r="BA15" s="33" t="str">
        <f t="shared" si="25"/>
        <v>Passed</v>
      </c>
    </row>
    <row r="16" spans="1:53" s="15" customFormat="1" ht="16.5" customHeight="1" x14ac:dyDescent="0.25">
      <c r="A16" s="10">
        <v>9</v>
      </c>
      <c r="B16" s="10">
        <v>943</v>
      </c>
      <c r="C16" s="11" t="s">
        <v>305</v>
      </c>
      <c r="D16" s="37" t="s">
        <v>37</v>
      </c>
      <c r="E16" s="37" t="s">
        <v>41</v>
      </c>
      <c r="F16" s="38">
        <v>40346</v>
      </c>
      <c r="G16" s="38">
        <v>36700</v>
      </c>
      <c r="H16" s="14" t="s">
        <v>65</v>
      </c>
      <c r="I16" s="10">
        <v>38</v>
      </c>
      <c r="J16" s="10">
        <v>22</v>
      </c>
      <c r="K16" s="10">
        <v>42</v>
      </c>
      <c r="L16" s="10">
        <v>46</v>
      </c>
      <c r="M16" s="10">
        <v>20</v>
      </c>
      <c r="N16" s="10">
        <v>20</v>
      </c>
      <c r="O16" s="10">
        <v>40</v>
      </c>
      <c r="P16" s="10">
        <v>37</v>
      </c>
      <c r="Q16" s="10">
        <v>42</v>
      </c>
      <c r="R16" s="10">
        <v>48</v>
      </c>
      <c r="S16" s="10">
        <v>23</v>
      </c>
      <c r="T16" s="10">
        <v>11</v>
      </c>
      <c r="U16" s="10">
        <v>36</v>
      </c>
      <c r="V16" s="10">
        <v>33</v>
      </c>
      <c r="W16" s="10">
        <v>86</v>
      </c>
      <c r="X16" s="10">
        <v>85</v>
      </c>
      <c r="Y16" s="10">
        <v>68</v>
      </c>
      <c r="Z16" s="10">
        <v>86</v>
      </c>
      <c r="AA16" s="22">
        <f t="shared" si="13"/>
        <v>75</v>
      </c>
      <c r="AB16" s="22" t="str">
        <f t="shared" si="0"/>
        <v>A</v>
      </c>
      <c r="AC16" s="22">
        <f t="shared" si="14"/>
        <v>64</v>
      </c>
      <c r="AD16" s="22" t="str">
        <f t="shared" si="1"/>
        <v>B+</v>
      </c>
      <c r="AE16" s="22">
        <f t="shared" si="15"/>
        <v>90</v>
      </c>
      <c r="AF16" s="22" t="str">
        <f t="shared" si="2"/>
        <v>A</v>
      </c>
      <c r="AG16" s="22">
        <f t="shared" si="16"/>
        <v>69</v>
      </c>
      <c r="AH16" s="22" t="str">
        <f t="shared" si="3"/>
        <v>B+</v>
      </c>
      <c r="AI16" s="22">
        <f t="shared" si="17"/>
        <v>31</v>
      </c>
      <c r="AJ16" s="22" t="str">
        <f t="shared" si="4"/>
        <v>B+</v>
      </c>
      <c r="AK16" s="22">
        <f t="shared" si="18"/>
        <v>56</v>
      </c>
      <c r="AL16" s="22" t="str">
        <f t="shared" si="5"/>
        <v>A+</v>
      </c>
      <c r="AM16" s="22">
        <f t="shared" si="19"/>
        <v>73</v>
      </c>
      <c r="AN16" s="22" t="str">
        <f t="shared" si="6"/>
        <v>A</v>
      </c>
      <c r="AO16" s="22">
        <f t="shared" si="20"/>
        <v>86</v>
      </c>
      <c r="AP16" s="22" t="str">
        <f t="shared" si="7"/>
        <v>A</v>
      </c>
      <c r="AQ16" s="22">
        <f t="shared" si="21"/>
        <v>85</v>
      </c>
      <c r="AR16" s="22" t="str">
        <f t="shared" si="8"/>
        <v>A</v>
      </c>
      <c r="AS16" s="22">
        <f t="shared" si="22"/>
        <v>68</v>
      </c>
      <c r="AT16" s="22" t="str">
        <f t="shared" si="9"/>
        <v>B+</v>
      </c>
      <c r="AU16" s="22">
        <f t="shared" si="23"/>
        <v>86</v>
      </c>
      <c r="AV16" s="22" t="str">
        <f t="shared" si="10"/>
        <v>A</v>
      </c>
      <c r="AW16" s="22">
        <f t="shared" si="24"/>
        <v>783</v>
      </c>
      <c r="AX16" s="22" t="str">
        <f t="shared" si="11"/>
        <v>A</v>
      </c>
      <c r="AY16" s="10">
        <v>194</v>
      </c>
      <c r="AZ16" s="22">
        <f t="shared" si="12"/>
        <v>89</v>
      </c>
      <c r="BA16" s="33" t="str">
        <f t="shared" si="25"/>
        <v>Passed</v>
      </c>
    </row>
    <row r="17" spans="1:53" s="15" customFormat="1" ht="16.5" customHeight="1" x14ac:dyDescent="0.25">
      <c r="A17" s="10">
        <v>10</v>
      </c>
      <c r="B17" s="10">
        <v>942</v>
      </c>
      <c r="C17" s="11" t="s">
        <v>306</v>
      </c>
      <c r="D17" s="37" t="s">
        <v>37</v>
      </c>
      <c r="E17" s="37" t="s">
        <v>39</v>
      </c>
      <c r="F17" s="38">
        <v>40346</v>
      </c>
      <c r="G17" s="38">
        <v>36491</v>
      </c>
      <c r="H17" s="14" t="s">
        <v>148</v>
      </c>
      <c r="I17" s="10">
        <v>26</v>
      </c>
      <c r="J17" s="10">
        <v>36</v>
      </c>
      <c r="K17" s="10">
        <v>40</v>
      </c>
      <c r="L17" s="10">
        <v>32</v>
      </c>
      <c r="M17" s="10">
        <v>16</v>
      </c>
      <c r="N17" s="10">
        <v>12</v>
      </c>
      <c r="O17" s="10">
        <v>36</v>
      </c>
      <c r="P17" s="10">
        <v>29</v>
      </c>
      <c r="Q17" s="10">
        <v>28</v>
      </c>
      <c r="R17" s="10">
        <v>47</v>
      </c>
      <c r="S17" s="10">
        <v>16</v>
      </c>
      <c r="T17" s="10">
        <v>12</v>
      </c>
      <c r="U17" s="10">
        <v>24</v>
      </c>
      <c r="V17" s="10">
        <v>40</v>
      </c>
      <c r="W17" s="10">
        <v>66</v>
      </c>
      <c r="X17" s="10">
        <v>65</v>
      </c>
      <c r="Y17" s="10">
        <v>52</v>
      </c>
      <c r="Z17" s="10">
        <v>64</v>
      </c>
      <c r="AA17" s="22">
        <f t="shared" si="13"/>
        <v>55</v>
      </c>
      <c r="AB17" s="22" t="str">
        <f t="shared" si="0"/>
        <v>B+</v>
      </c>
      <c r="AC17" s="22">
        <f t="shared" si="14"/>
        <v>64</v>
      </c>
      <c r="AD17" s="22" t="str">
        <f t="shared" si="1"/>
        <v>B+</v>
      </c>
      <c r="AE17" s="22">
        <f t="shared" si="15"/>
        <v>87</v>
      </c>
      <c r="AF17" s="22" t="str">
        <f t="shared" si="2"/>
        <v>A</v>
      </c>
      <c r="AG17" s="22">
        <f t="shared" si="16"/>
        <v>48</v>
      </c>
      <c r="AH17" s="22" t="str">
        <f t="shared" si="3"/>
        <v>B</v>
      </c>
      <c r="AI17" s="22">
        <f t="shared" si="17"/>
        <v>28</v>
      </c>
      <c r="AJ17" s="22" t="str">
        <f t="shared" si="4"/>
        <v>B+</v>
      </c>
      <c r="AK17" s="22">
        <f t="shared" si="18"/>
        <v>36</v>
      </c>
      <c r="AL17" s="22" t="str">
        <f t="shared" si="5"/>
        <v>A</v>
      </c>
      <c r="AM17" s="22">
        <f t="shared" si="19"/>
        <v>76</v>
      </c>
      <c r="AN17" s="22" t="str">
        <f t="shared" si="6"/>
        <v>A</v>
      </c>
      <c r="AO17" s="22">
        <f t="shared" si="20"/>
        <v>66</v>
      </c>
      <c r="AP17" s="22" t="str">
        <f t="shared" si="7"/>
        <v>B+</v>
      </c>
      <c r="AQ17" s="22">
        <f t="shared" si="21"/>
        <v>65</v>
      </c>
      <c r="AR17" s="22" t="str">
        <f t="shared" si="8"/>
        <v>B+</v>
      </c>
      <c r="AS17" s="22">
        <f t="shared" si="22"/>
        <v>52</v>
      </c>
      <c r="AT17" s="22" t="str">
        <f t="shared" si="9"/>
        <v>B+</v>
      </c>
      <c r="AU17" s="22">
        <f t="shared" si="23"/>
        <v>64</v>
      </c>
      <c r="AV17" s="22" t="str">
        <f t="shared" si="10"/>
        <v>B+</v>
      </c>
      <c r="AW17" s="22">
        <f t="shared" si="24"/>
        <v>641</v>
      </c>
      <c r="AX17" s="22" t="str">
        <f t="shared" si="11"/>
        <v>B+</v>
      </c>
      <c r="AY17" s="10">
        <v>193</v>
      </c>
      <c r="AZ17" s="22">
        <f t="shared" si="12"/>
        <v>89</v>
      </c>
      <c r="BA17" s="33" t="str">
        <f t="shared" si="25"/>
        <v>Passed</v>
      </c>
    </row>
    <row r="18" spans="1:53" s="15" customFormat="1" ht="16.5" customHeight="1" x14ac:dyDescent="0.25">
      <c r="A18" s="10">
        <v>11</v>
      </c>
      <c r="B18" s="10">
        <v>1113</v>
      </c>
      <c r="C18" s="11" t="s">
        <v>307</v>
      </c>
      <c r="D18" s="37" t="s">
        <v>37</v>
      </c>
      <c r="E18" s="37" t="s">
        <v>39</v>
      </c>
      <c r="F18" s="38">
        <v>41089</v>
      </c>
      <c r="G18" s="38">
        <v>36679</v>
      </c>
      <c r="H18" s="14" t="s">
        <v>54</v>
      </c>
      <c r="I18" s="10">
        <v>12</v>
      </c>
      <c r="J18" s="10">
        <v>10</v>
      </c>
      <c r="K18" s="10">
        <v>18</v>
      </c>
      <c r="L18" s="10">
        <v>8</v>
      </c>
      <c r="M18" s="10">
        <v>10</v>
      </c>
      <c r="N18" s="10">
        <v>10</v>
      </c>
      <c r="O18" s="10">
        <v>30</v>
      </c>
      <c r="P18" s="10">
        <v>18</v>
      </c>
      <c r="Q18" s="10">
        <v>8</v>
      </c>
      <c r="R18" s="10">
        <v>0</v>
      </c>
      <c r="S18" s="10">
        <v>10</v>
      </c>
      <c r="T18" s="10">
        <v>10</v>
      </c>
      <c r="U18" s="10">
        <v>12</v>
      </c>
      <c r="V18" s="10">
        <v>33</v>
      </c>
      <c r="W18" s="10">
        <v>73</v>
      </c>
      <c r="X18" s="10">
        <v>72</v>
      </c>
      <c r="Y18" s="10">
        <v>58</v>
      </c>
      <c r="Z18" s="10">
        <v>73</v>
      </c>
      <c r="AA18" s="22">
        <f t="shared" si="13"/>
        <v>30</v>
      </c>
      <c r="AB18" s="22" t="str">
        <f t="shared" si="0"/>
        <v>C</v>
      </c>
      <c r="AC18" s="22">
        <f t="shared" si="14"/>
        <v>18</v>
      </c>
      <c r="AD18" s="22" t="str">
        <f t="shared" si="1"/>
        <v>C</v>
      </c>
      <c r="AE18" s="22">
        <f t="shared" si="15"/>
        <v>18</v>
      </c>
      <c r="AF18" s="22" t="str">
        <f t="shared" si="2"/>
        <v>C</v>
      </c>
      <c r="AG18" s="22">
        <f t="shared" si="16"/>
        <v>18</v>
      </c>
      <c r="AH18" s="22" t="str">
        <f t="shared" si="3"/>
        <v>C</v>
      </c>
      <c r="AI18" s="22">
        <f t="shared" si="17"/>
        <v>20</v>
      </c>
      <c r="AJ18" s="22" t="str">
        <f t="shared" si="4"/>
        <v>C</v>
      </c>
      <c r="AK18" s="22">
        <f t="shared" si="18"/>
        <v>22</v>
      </c>
      <c r="AL18" s="22" t="str">
        <f t="shared" si="5"/>
        <v>B</v>
      </c>
      <c r="AM18" s="22">
        <f t="shared" si="19"/>
        <v>63</v>
      </c>
      <c r="AN18" s="22" t="str">
        <f t="shared" si="6"/>
        <v>B+</v>
      </c>
      <c r="AO18" s="22">
        <f t="shared" si="20"/>
        <v>73</v>
      </c>
      <c r="AP18" s="22" t="str">
        <f t="shared" si="7"/>
        <v>A</v>
      </c>
      <c r="AQ18" s="22">
        <f t="shared" si="21"/>
        <v>72</v>
      </c>
      <c r="AR18" s="22" t="str">
        <f t="shared" si="8"/>
        <v>A</v>
      </c>
      <c r="AS18" s="22">
        <f t="shared" si="22"/>
        <v>58</v>
      </c>
      <c r="AT18" s="22" t="str">
        <f t="shared" si="9"/>
        <v>B+</v>
      </c>
      <c r="AU18" s="22">
        <f t="shared" si="23"/>
        <v>73</v>
      </c>
      <c r="AV18" s="22" t="str">
        <f t="shared" si="10"/>
        <v>A</v>
      </c>
      <c r="AW18" s="22">
        <f t="shared" si="24"/>
        <v>465</v>
      </c>
      <c r="AX18" s="22" t="str">
        <f t="shared" si="11"/>
        <v>B</v>
      </c>
      <c r="AY18" s="10">
        <v>164</v>
      </c>
      <c r="AZ18" s="22">
        <f t="shared" si="12"/>
        <v>75</v>
      </c>
      <c r="BA18" s="33" t="str">
        <f t="shared" si="25"/>
        <v>Passed</v>
      </c>
    </row>
    <row r="19" spans="1:53" s="15" customFormat="1" ht="16.5" customHeight="1" x14ac:dyDescent="0.25">
      <c r="A19" s="10">
        <v>12</v>
      </c>
      <c r="B19" s="10">
        <v>931</v>
      </c>
      <c r="C19" s="11" t="s">
        <v>308</v>
      </c>
      <c r="D19" s="37" t="s">
        <v>37</v>
      </c>
      <c r="E19" s="37" t="s">
        <v>42</v>
      </c>
      <c r="F19" s="38">
        <v>40344</v>
      </c>
      <c r="G19" s="38">
        <v>36602</v>
      </c>
      <c r="H19" s="14" t="s">
        <v>61</v>
      </c>
      <c r="I19" s="10">
        <v>48</v>
      </c>
      <c r="J19" s="10">
        <v>46</v>
      </c>
      <c r="K19" s="10">
        <v>50</v>
      </c>
      <c r="L19" s="10">
        <v>48</v>
      </c>
      <c r="M19" s="10">
        <v>22</v>
      </c>
      <c r="N19" s="10">
        <v>21</v>
      </c>
      <c r="O19" s="10">
        <v>46</v>
      </c>
      <c r="P19" s="10">
        <v>47</v>
      </c>
      <c r="Q19" s="10">
        <v>40</v>
      </c>
      <c r="R19" s="10">
        <v>47</v>
      </c>
      <c r="S19" s="10">
        <v>38</v>
      </c>
      <c r="T19" s="10">
        <v>23</v>
      </c>
      <c r="U19" s="10">
        <v>44</v>
      </c>
      <c r="V19" s="10">
        <v>40</v>
      </c>
      <c r="W19" s="10">
        <v>92</v>
      </c>
      <c r="X19" s="10">
        <v>91</v>
      </c>
      <c r="Y19" s="10">
        <v>73</v>
      </c>
      <c r="Z19" s="10">
        <v>90</v>
      </c>
      <c r="AA19" s="22">
        <f t="shared" si="13"/>
        <v>95</v>
      </c>
      <c r="AB19" s="22" t="str">
        <f t="shared" si="0"/>
        <v>A+</v>
      </c>
      <c r="AC19" s="22">
        <f t="shared" si="14"/>
        <v>86</v>
      </c>
      <c r="AD19" s="22" t="str">
        <f t="shared" si="1"/>
        <v>A</v>
      </c>
      <c r="AE19" s="22">
        <f t="shared" si="15"/>
        <v>97</v>
      </c>
      <c r="AF19" s="22" t="str">
        <f t="shared" si="2"/>
        <v>A+</v>
      </c>
      <c r="AG19" s="22">
        <f t="shared" si="16"/>
        <v>86</v>
      </c>
      <c r="AH19" s="22" t="str">
        <f t="shared" si="3"/>
        <v>A</v>
      </c>
      <c r="AI19" s="22">
        <f t="shared" si="17"/>
        <v>45</v>
      </c>
      <c r="AJ19" s="22" t="str">
        <f t="shared" si="4"/>
        <v>A</v>
      </c>
      <c r="AK19" s="22">
        <f t="shared" si="18"/>
        <v>65</v>
      </c>
      <c r="AL19" s="22" t="str">
        <f t="shared" si="5"/>
        <v>A+</v>
      </c>
      <c r="AM19" s="22">
        <f t="shared" si="19"/>
        <v>86</v>
      </c>
      <c r="AN19" s="22" t="str">
        <f t="shared" si="6"/>
        <v>A</v>
      </c>
      <c r="AO19" s="22">
        <f t="shared" si="20"/>
        <v>92</v>
      </c>
      <c r="AP19" s="22" t="str">
        <f t="shared" si="7"/>
        <v>A+</v>
      </c>
      <c r="AQ19" s="22">
        <f t="shared" si="21"/>
        <v>91</v>
      </c>
      <c r="AR19" s="22" t="str">
        <f t="shared" si="8"/>
        <v>A+</v>
      </c>
      <c r="AS19" s="22">
        <f t="shared" si="22"/>
        <v>73</v>
      </c>
      <c r="AT19" s="22" t="str">
        <f t="shared" si="9"/>
        <v>A</v>
      </c>
      <c r="AU19" s="22">
        <f t="shared" si="23"/>
        <v>90</v>
      </c>
      <c r="AV19" s="22" t="str">
        <f t="shared" si="10"/>
        <v>A</v>
      </c>
      <c r="AW19" s="22">
        <f t="shared" si="24"/>
        <v>906</v>
      </c>
      <c r="AX19" s="22" t="str">
        <f t="shared" si="11"/>
        <v>A</v>
      </c>
      <c r="AY19" s="10">
        <v>210</v>
      </c>
      <c r="AZ19" s="22">
        <f t="shared" si="12"/>
        <v>96</v>
      </c>
      <c r="BA19" s="33" t="str">
        <f t="shared" si="25"/>
        <v>Passed</v>
      </c>
    </row>
    <row r="20" spans="1:53" s="15" customFormat="1" ht="16.5" customHeight="1" x14ac:dyDescent="0.25">
      <c r="A20" s="10">
        <v>13</v>
      </c>
      <c r="B20" s="10">
        <v>1171</v>
      </c>
      <c r="C20" s="11" t="s">
        <v>309</v>
      </c>
      <c r="D20" s="37" t="s">
        <v>37</v>
      </c>
      <c r="E20" s="37" t="s">
        <v>42</v>
      </c>
      <c r="F20" s="38">
        <v>41456</v>
      </c>
      <c r="G20" s="38">
        <v>35921</v>
      </c>
      <c r="H20" s="14" t="s">
        <v>68</v>
      </c>
      <c r="I20" s="10">
        <v>32</v>
      </c>
      <c r="J20" s="10">
        <v>34</v>
      </c>
      <c r="K20" s="10">
        <v>32</v>
      </c>
      <c r="L20" s="10">
        <v>22</v>
      </c>
      <c r="M20" s="10">
        <v>22</v>
      </c>
      <c r="N20" s="10">
        <v>10</v>
      </c>
      <c r="O20" s="10">
        <v>40</v>
      </c>
      <c r="P20" s="10">
        <v>31</v>
      </c>
      <c r="Q20" s="10">
        <v>27</v>
      </c>
      <c r="R20" s="10">
        <v>36</v>
      </c>
      <c r="S20" s="10">
        <v>29</v>
      </c>
      <c r="T20" s="10">
        <v>14</v>
      </c>
      <c r="U20" s="10">
        <v>28</v>
      </c>
      <c r="V20" s="10">
        <v>29</v>
      </c>
      <c r="W20" s="10">
        <v>95</v>
      </c>
      <c r="X20" s="10">
        <v>94</v>
      </c>
      <c r="Y20" s="10">
        <v>75</v>
      </c>
      <c r="Z20" s="10">
        <v>95</v>
      </c>
      <c r="AA20" s="22">
        <f t="shared" si="13"/>
        <v>63</v>
      </c>
      <c r="AB20" s="22" t="str">
        <f t="shared" si="0"/>
        <v>B+</v>
      </c>
      <c r="AC20" s="22">
        <f t="shared" si="14"/>
        <v>61</v>
      </c>
      <c r="AD20" s="22" t="str">
        <f t="shared" si="1"/>
        <v>B+</v>
      </c>
      <c r="AE20" s="22">
        <f t="shared" si="15"/>
        <v>68</v>
      </c>
      <c r="AF20" s="22" t="str">
        <f t="shared" si="2"/>
        <v>B+</v>
      </c>
      <c r="AG20" s="22">
        <f t="shared" si="16"/>
        <v>51</v>
      </c>
      <c r="AH20" s="22" t="str">
        <f t="shared" si="3"/>
        <v>B+</v>
      </c>
      <c r="AI20" s="22">
        <f t="shared" si="17"/>
        <v>36</v>
      </c>
      <c r="AJ20" s="22" t="str">
        <f t="shared" si="4"/>
        <v>A</v>
      </c>
      <c r="AK20" s="22">
        <f t="shared" si="18"/>
        <v>38</v>
      </c>
      <c r="AL20" s="22" t="str">
        <f t="shared" si="5"/>
        <v>A</v>
      </c>
      <c r="AM20" s="22">
        <f t="shared" si="19"/>
        <v>69</v>
      </c>
      <c r="AN20" s="22" t="str">
        <f t="shared" si="6"/>
        <v>B+</v>
      </c>
      <c r="AO20" s="22">
        <f t="shared" si="20"/>
        <v>95</v>
      </c>
      <c r="AP20" s="22" t="str">
        <f t="shared" si="7"/>
        <v>A+</v>
      </c>
      <c r="AQ20" s="22">
        <f t="shared" si="21"/>
        <v>94</v>
      </c>
      <c r="AR20" s="22" t="str">
        <f t="shared" si="8"/>
        <v>A+</v>
      </c>
      <c r="AS20" s="22">
        <f t="shared" si="22"/>
        <v>75</v>
      </c>
      <c r="AT20" s="22" t="str">
        <f t="shared" si="9"/>
        <v>A</v>
      </c>
      <c r="AU20" s="22">
        <f t="shared" si="23"/>
        <v>95</v>
      </c>
      <c r="AV20" s="22" t="str">
        <f t="shared" si="10"/>
        <v>A+</v>
      </c>
      <c r="AW20" s="22">
        <f t="shared" si="24"/>
        <v>745</v>
      </c>
      <c r="AX20" s="22" t="str">
        <f t="shared" si="11"/>
        <v>A</v>
      </c>
      <c r="AY20" s="10">
        <v>163</v>
      </c>
      <c r="AZ20" s="22">
        <f t="shared" si="12"/>
        <v>75</v>
      </c>
      <c r="BA20" s="33" t="str">
        <f t="shared" si="25"/>
        <v>Passed</v>
      </c>
    </row>
    <row r="21" spans="1:53" s="15" customFormat="1" ht="16.5" customHeight="1" x14ac:dyDescent="0.25">
      <c r="A21" s="10">
        <v>14</v>
      </c>
      <c r="B21" s="10">
        <v>941</v>
      </c>
      <c r="C21" s="11" t="s">
        <v>310</v>
      </c>
      <c r="D21" s="37" t="s">
        <v>37</v>
      </c>
      <c r="E21" s="37" t="s">
        <v>39</v>
      </c>
      <c r="F21" s="38">
        <v>40346</v>
      </c>
      <c r="G21" s="38">
        <v>36658</v>
      </c>
      <c r="H21" s="14" t="s">
        <v>149</v>
      </c>
      <c r="I21" s="10">
        <v>20</v>
      </c>
      <c r="J21" s="10">
        <v>30</v>
      </c>
      <c r="K21" s="10">
        <v>30</v>
      </c>
      <c r="L21" s="10">
        <v>28</v>
      </c>
      <c r="M21" s="10">
        <v>18</v>
      </c>
      <c r="N21" s="10">
        <v>12</v>
      </c>
      <c r="O21" s="10">
        <v>28</v>
      </c>
      <c r="P21" s="10">
        <v>28</v>
      </c>
      <c r="Q21" s="10">
        <v>22</v>
      </c>
      <c r="R21" s="10">
        <v>29</v>
      </c>
      <c r="S21" s="10">
        <v>19</v>
      </c>
      <c r="T21" s="10">
        <v>12</v>
      </c>
      <c r="U21" s="10">
        <v>21</v>
      </c>
      <c r="V21" s="10">
        <v>32</v>
      </c>
      <c r="W21" s="10">
        <v>86</v>
      </c>
      <c r="X21" s="10">
        <v>85</v>
      </c>
      <c r="Y21" s="10">
        <v>68</v>
      </c>
      <c r="Z21" s="10">
        <v>84</v>
      </c>
      <c r="AA21" s="22">
        <f t="shared" si="13"/>
        <v>48</v>
      </c>
      <c r="AB21" s="22" t="str">
        <f t="shared" si="0"/>
        <v>B</v>
      </c>
      <c r="AC21" s="22">
        <f t="shared" si="14"/>
        <v>52</v>
      </c>
      <c r="AD21" s="22" t="str">
        <f t="shared" si="1"/>
        <v>B+</v>
      </c>
      <c r="AE21" s="22">
        <f t="shared" si="15"/>
        <v>59</v>
      </c>
      <c r="AF21" s="22" t="str">
        <f t="shared" si="2"/>
        <v>B+</v>
      </c>
      <c r="AG21" s="22">
        <f t="shared" si="16"/>
        <v>47</v>
      </c>
      <c r="AH21" s="22" t="str">
        <f t="shared" si="3"/>
        <v>B</v>
      </c>
      <c r="AI21" s="22">
        <f t="shared" si="17"/>
        <v>30</v>
      </c>
      <c r="AJ21" s="22" t="str">
        <f t="shared" si="4"/>
        <v>B+</v>
      </c>
      <c r="AK21" s="22">
        <f t="shared" si="18"/>
        <v>33</v>
      </c>
      <c r="AL21" s="22" t="str">
        <f t="shared" si="5"/>
        <v>B+</v>
      </c>
      <c r="AM21" s="22">
        <f t="shared" si="19"/>
        <v>60</v>
      </c>
      <c r="AN21" s="22" t="str">
        <f t="shared" si="6"/>
        <v>B+</v>
      </c>
      <c r="AO21" s="22">
        <f t="shared" si="20"/>
        <v>86</v>
      </c>
      <c r="AP21" s="22" t="str">
        <f t="shared" si="7"/>
        <v>A</v>
      </c>
      <c r="AQ21" s="22">
        <f t="shared" si="21"/>
        <v>85</v>
      </c>
      <c r="AR21" s="22" t="str">
        <f t="shared" si="8"/>
        <v>A</v>
      </c>
      <c r="AS21" s="22">
        <f t="shared" si="22"/>
        <v>68</v>
      </c>
      <c r="AT21" s="22" t="str">
        <f t="shared" si="9"/>
        <v>B+</v>
      </c>
      <c r="AU21" s="22">
        <f t="shared" si="23"/>
        <v>84</v>
      </c>
      <c r="AV21" s="22" t="str">
        <f t="shared" si="10"/>
        <v>A</v>
      </c>
      <c r="AW21" s="22">
        <f t="shared" si="24"/>
        <v>652</v>
      </c>
      <c r="AX21" s="22" t="str">
        <f t="shared" si="11"/>
        <v>B+</v>
      </c>
      <c r="AY21" s="10">
        <v>177</v>
      </c>
      <c r="AZ21" s="22">
        <f t="shared" si="12"/>
        <v>81</v>
      </c>
      <c r="BA21" s="33" t="str">
        <f t="shared" si="25"/>
        <v>Passed</v>
      </c>
    </row>
    <row r="22" spans="1:53" s="15" customFormat="1" ht="16.5" customHeight="1" x14ac:dyDescent="0.25">
      <c r="A22" s="10">
        <v>15</v>
      </c>
      <c r="B22" s="10">
        <v>935</v>
      </c>
      <c r="C22" s="11" t="s">
        <v>311</v>
      </c>
      <c r="D22" s="37" t="s">
        <v>37</v>
      </c>
      <c r="E22" s="37" t="s">
        <v>42</v>
      </c>
      <c r="F22" s="38">
        <v>40345</v>
      </c>
      <c r="G22" s="38">
        <v>36600</v>
      </c>
      <c r="H22" s="14" t="s">
        <v>58</v>
      </c>
      <c r="I22" s="10">
        <v>4</v>
      </c>
      <c r="J22" s="10">
        <v>10</v>
      </c>
      <c r="K22" s="10">
        <v>12</v>
      </c>
      <c r="L22" s="10">
        <v>18</v>
      </c>
      <c r="M22" s="10">
        <v>14</v>
      </c>
      <c r="N22" s="10">
        <v>9</v>
      </c>
      <c r="O22" s="10">
        <v>20</v>
      </c>
      <c r="P22" s="10">
        <v>9</v>
      </c>
      <c r="Q22" s="10">
        <v>10</v>
      </c>
      <c r="R22" s="10">
        <v>11</v>
      </c>
      <c r="S22" s="10">
        <v>8</v>
      </c>
      <c r="T22" s="10">
        <v>3</v>
      </c>
      <c r="U22" s="10">
        <v>10</v>
      </c>
      <c r="V22" s="10">
        <v>24</v>
      </c>
      <c r="W22" s="10">
        <v>73</v>
      </c>
      <c r="X22" s="10">
        <v>72</v>
      </c>
      <c r="Y22" s="10">
        <v>58</v>
      </c>
      <c r="Z22" s="10">
        <v>73</v>
      </c>
      <c r="AA22" s="22">
        <f t="shared" si="13"/>
        <v>13</v>
      </c>
      <c r="AB22" s="22" t="str">
        <f t="shared" si="0"/>
        <v>C</v>
      </c>
      <c r="AC22" s="22">
        <f t="shared" si="14"/>
        <v>20</v>
      </c>
      <c r="AD22" s="22" t="str">
        <f t="shared" si="1"/>
        <v>C</v>
      </c>
      <c r="AE22" s="22">
        <f t="shared" si="15"/>
        <v>23</v>
      </c>
      <c r="AF22" s="22" t="str">
        <f t="shared" si="2"/>
        <v>C</v>
      </c>
      <c r="AG22" s="22">
        <f t="shared" si="16"/>
        <v>26</v>
      </c>
      <c r="AH22" s="22" t="str">
        <f t="shared" si="3"/>
        <v>C</v>
      </c>
      <c r="AI22" s="22">
        <f t="shared" si="17"/>
        <v>17</v>
      </c>
      <c r="AJ22" s="22" t="str">
        <f t="shared" si="4"/>
        <v>C</v>
      </c>
      <c r="AK22" s="22">
        <f t="shared" si="18"/>
        <v>19</v>
      </c>
      <c r="AL22" s="22" t="str">
        <f t="shared" si="5"/>
        <v>C</v>
      </c>
      <c r="AM22" s="22">
        <f t="shared" si="19"/>
        <v>44</v>
      </c>
      <c r="AN22" s="22" t="str">
        <f t="shared" si="6"/>
        <v>B</v>
      </c>
      <c r="AO22" s="22">
        <f t="shared" si="20"/>
        <v>73</v>
      </c>
      <c r="AP22" s="22" t="str">
        <f t="shared" si="7"/>
        <v>A</v>
      </c>
      <c r="AQ22" s="22">
        <f t="shared" si="21"/>
        <v>72</v>
      </c>
      <c r="AR22" s="22" t="str">
        <f t="shared" si="8"/>
        <v>A</v>
      </c>
      <c r="AS22" s="22">
        <f t="shared" si="22"/>
        <v>58</v>
      </c>
      <c r="AT22" s="22" t="str">
        <f t="shared" si="9"/>
        <v>B+</v>
      </c>
      <c r="AU22" s="22">
        <f t="shared" si="23"/>
        <v>73</v>
      </c>
      <c r="AV22" s="22" t="str">
        <f t="shared" si="10"/>
        <v>A</v>
      </c>
      <c r="AW22" s="22">
        <f t="shared" si="24"/>
        <v>438</v>
      </c>
      <c r="AX22" s="22" t="str">
        <f t="shared" si="11"/>
        <v>B</v>
      </c>
      <c r="AY22" s="10">
        <v>164</v>
      </c>
      <c r="AZ22" s="22">
        <f t="shared" si="12"/>
        <v>75</v>
      </c>
      <c r="BA22" s="33" t="str">
        <f t="shared" si="25"/>
        <v>Passed</v>
      </c>
    </row>
    <row r="23" spans="1:53" s="15" customFormat="1" ht="16.5" customHeight="1" x14ac:dyDescent="0.25">
      <c r="A23" s="10">
        <v>16</v>
      </c>
      <c r="B23" s="10">
        <v>954</v>
      </c>
      <c r="C23" s="11" t="s">
        <v>312</v>
      </c>
      <c r="D23" s="37" t="s">
        <v>37</v>
      </c>
      <c r="E23" s="37" t="s">
        <v>41</v>
      </c>
      <c r="F23" s="38">
        <v>40350</v>
      </c>
      <c r="G23" s="38">
        <v>36651</v>
      </c>
      <c r="H23" s="14" t="s">
        <v>150</v>
      </c>
      <c r="I23" s="10">
        <v>10</v>
      </c>
      <c r="J23" s="10">
        <v>8</v>
      </c>
      <c r="K23" s="10">
        <v>12</v>
      </c>
      <c r="L23" s="10">
        <v>18</v>
      </c>
      <c r="M23" s="10">
        <v>6</v>
      </c>
      <c r="N23" s="10">
        <v>9</v>
      </c>
      <c r="O23" s="10">
        <v>14</v>
      </c>
      <c r="P23" s="10">
        <v>12</v>
      </c>
      <c r="Q23" s="10">
        <v>12</v>
      </c>
      <c r="R23" s="10">
        <v>11</v>
      </c>
      <c r="S23" s="10">
        <v>6</v>
      </c>
      <c r="T23" s="10">
        <v>2</v>
      </c>
      <c r="U23" s="10">
        <v>11</v>
      </c>
      <c r="V23" s="10">
        <v>28</v>
      </c>
      <c r="W23" s="10">
        <v>86</v>
      </c>
      <c r="X23" s="10">
        <v>85</v>
      </c>
      <c r="Y23" s="10">
        <v>68</v>
      </c>
      <c r="Z23" s="10">
        <v>84</v>
      </c>
      <c r="AA23" s="22">
        <f t="shared" si="13"/>
        <v>22</v>
      </c>
      <c r="AB23" s="22" t="str">
        <f t="shared" si="0"/>
        <v>C</v>
      </c>
      <c r="AC23" s="22">
        <f t="shared" si="14"/>
        <v>20</v>
      </c>
      <c r="AD23" s="22" t="str">
        <f t="shared" si="1"/>
        <v>C</v>
      </c>
      <c r="AE23" s="22">
        <f t="shared" si="15"/>
        <v>23</v>
      </c>
      <c r="AF23" s="22" t="str">
        <f t="shared" si="2"/>
        <v>C</v>
      </c>
      <c r="AG23" s="22">
        <f t="shared" si="16"/>
        <v>24</v>
      </c>
      <c r="AH23" s="22" t="str">
        <f t="shared" si="3"/>
        <v>C</v>
      </c>
      <c r="AI23" s="22">
        <f t="shared" si="17"/>
        <v>8</v>
      </c>
      <c r="AJ23" s="22" t="str">
        <f t="shared" si="4"/>
        <v>C</v>
      </c>
      <c r="AK23" s="22">
        <f t="shared" si="18"/>
        <v>20</v>
      </c>
      <c r="AL23" s="22" t="str">
        <f t="shared" si="5"/>
        <v>C</v>
      </c>
      <c r="AM23" s="22">
        <f t="shared" si="19"/>
        <v>42</v>
      </c>
      <c r="AN23" s="22" t="str">
        <f t="shared" si="6"/>
        <v>B</v>
      </c>
      <c r="AO23" s="22">
        <f t="shared" si="20"/>
        <v>86</v>
      </c>
      <c r="AP23" s="22" t="str">
        <f t="shared" si="7"/>
        <v>A</v>
      </c>
      <c r="AQ23" s="22">
        <f t="shared" si="21"/>
        <v>85</v>
      </c>
      <c r="AR23" s="22" t="str">
        <f t="shared" si="8"/>
        <v>A</v>
      </c>
      <c r="AS23" s="22">
        <f t="shared" si="22"/>
        <v>68</v>
      </c>
      <c r="AT23" s="22" t="str">
        <f t="shared" si="9"/>
        <v>B+</v>
      </c>
      <c r="AU23" s="22">
        <f t="shared" si="23"/>
        <v>84</v>
      </c>
      <c r="AV23" s="22" t="str">
        <f t="shared" si="10"/>
        <v>A</v>
      </c>
      <c r="AW23" s="22">
        <f t="shared" si="24"/>
        <v>482</v>
      </c>
      <c r="AX23" s="22" t="str">
        <f t="shared" si="11"/>
        <v>B</v>
      </c>
      <c r="AY23" s="10">
        <v>165</v>
      </c>
      <c r="AZ23" s="22">
        <f t="shared" si="12"/>
        <v>76</v>
      </c>
      <c r="BA23" s="33" t="str">
        <f t="shared" si="25"/>
        <v>Passed</v>
      </c>
    </row>
    <row r="24" spans="1:53" s="15" customFormat="1" ht="16.5" customHeight="1" x14ac:dyDescent="0.25">
      <c r="A24" s="10">
        <v>17</v>
      </c>
      <c r="B24" s="10">
        <v>946</v>
      </c>
      <c r="C24" s="11" t="s">
        <v>313</v>
      </c>
      <c r="D24" s="37" t="s">
        <v>37</v>
      </c>
      <c r="E24" s="37" t="s">
        <v>39</v>
      </c>
      <c r="F24" s="38">
        <v>40347</v>
      </c>
      <c r="G24" s="38">
        <v>36490</v>
      </c>
      <c r="H24" s="14" t="s">
        <v>54</v>
      </c>
      <c r="I24" s="10">
        <v>10</v>
      </c>
      <c r="J24" s="10">
        <v>4</v>
      </c>
      <c r="K24" s="10">
        <v>4</v>
      </c>
      <c r="L24" s="10">
        <v>12</v>
      </c>
      <c r="M24" s="10">
        <v>8</v>
      </c>
      <c r="N24" s="10">
        <v>6</v>
      </c>
      <c r="O24" s="10">
        <v>12</v>
      </c>
      <c r="P24" s="10">
        <v>8</v>
      </c>
      <c r="Q24" s="10">
        <v>4</v>
      </c>
      <c r="R24" s="10">
        <v>8</v>
      </c>
      <c r="S24" s="10">
        <v>0</v>
      </c>
      <c r="T24" s="10">
        <v>1</v>
      </c>
      <c r="U24" s="10">
        <v>2</v>
      </c>
      <c r="V24" s="10">
        <v>22</v>
      </c>
      <c r="W24" s="10">
        <v>73</v>
      </c>
      <c r="X24" s="10">
        <v>72</v>
      </c>
      <c r="Y24" s="10">
        <v>58</v>
      </c>
      <c r="Z24" s="10">
        <v>73</v>
      </c>
      <c r="AA24" s="22">
        <f t="shared" si="13"/>
        <v>18</v>
      </c>
      <c r="AB24" s="22" t="str">
        <f t="shared" si="0"/>
        <v>C</v>
      </c>
      <c r="AC24" s="22">
        <f t="shared" si="14"/>
        <v>8</v>
      </c>
      <c r="AD24" s="22" t="str">
        <f t="shared" si="1"/>
        <v>C</v>
      </c>
      <c r="AE24" s="22">
        <f t="shared" si="15"/>
        <v>12</v>
      </c>
      <c r="AF24" s="22" t="str">
        <f t="shared" si="2"/>
        <v>C</v>
      </c>
      <c r="AG24" s="22">
        <f t="shared" si="16"/>
        <v>12</v>
      </c>
      <c r="AH24" s="22" t="str">
        <f t="shared" si="3"/>
        <v>C</v>
      </c>
      <c r="AI24" s="22">
        <f t="shared" si="17"/>
        <v>9</v>
      </c>
      <c r="AJ24" s="22" t="str">
        <f t="shared" si="4"/>
        <v>C</v>
      </c>
      <c r="AK24" s="22">
        <f t="shared" si="18"/>
        <v>8</v>
      </c>
      <c r="AL24" s="22" t="str">
        <f t="shared" si="5"/>
        <v>C</v>
      </c>
      <c r="AM24" s="22">
        <f t="shared" si="19"/>
        <v>34</v>
      </c>
      <c r="AN24" s="22" t="str">
        <f t="shared" si="6"/>
        <v>C</v>
      </c>
      <c r="AO24" s="22">
        <f t="shared" si="20"/>
        <v>73</v>
      </c>
      <c r="AP24" s="22" t="str">
        <f t="shared" si="7"/>
        <v>A</v>
      </c>
      <c r="AQ24" s="22">
        <f t="shared" si="21"/>
        <v>72</v>
      </c>
      <c r="AR24" s="22" t="str">
        <f t="shared" si="8"/>
        <v>A</v>
      </c>
      <c r="AS24" s="22">
        <f t="shared" si="22"/>
        <v>58</v>
      </c>
      <c r="AT24" s="22" t="str">
        <f t="shared" si="9"/>
        <v>B+</v>
      </c>
      <c r="AU24" s="22">
        <f t="shared" si="23"/>
        <v>73</v>
      </c>
      <c r="AV24" s="22" t="str">
        <f t="shared" si="10"/>
        <v>A</v>
      </c>
      <c r="AW24" s="22">
        <f t="shared" si="24"/>
        <v>377</v>
      </c>
      <c r="AX24" s="22" t="str">
        <f t="shared" si="11"/>
        <v>C</v>
      </c>
      <c r="AY24" s="10">
        <v>164</v>
      </c>
      <c r="AZ24" s="22">
        <f t="shared" si="12"/>
        <v>75</v>
      </c>
      <c r="BA24" s="33" t="str">
        <f t="shared" si="25"/>
        <v>Promoted</v>
      </c>
    </row>
    <row r="25" spans="1:53" s="15" customFormat="1" ht="16.5" customHeight="1" x14ac:dyDescent="0.25">
      <c r="A25" s="10">
        <v>18</v>
      </c>
      <c r="B25" s="10">
        <v>1043</v>
      </c>
      <c r="C25" s="11" t="s">
        <v>314</v>
      </c>
      <c r="D25" s="37" t="s">
        <v>37</v>
      </c>
      <c r="E25" s="37" t="s">
        <v>39</v>
      </c>
      <c r="F25" s="38">
        <v>40718</v>
      </c>
      <c r="G25" s="38">
        <v>36722</v>
      </c>
      <c r="H25" s="14" t="s">
        <v>151</v>
      </c>
      <c r="I25" s="10">
        <v>22</v>
      </c>
      <c r="J25" s="10">
        <v>34</v>
      </c>
      <c r="K25" s="10">
        <v>32</v>
      </c>
      <c r="L25" s="10">
        <v>32</v>
      </c>
      <c r="M25" s="10">
        <v>14</v>
      </c>
      <c r="N25" s="10">
        <v>8</v>
      </c>
      <c r="O25" s="10">
        <v>32</v>
      </c>
      <c r="P25" s="10">
        <v>33</v>
      </c>
      <c r="Q25" s="10">
        <v>20</v>
      </c>
      <c r="R25" s="10">
        <v>36</v>
      </c>
      <c r="S25" s="10">
        <v>16</v>
      </c>
      <c r="T25" s="10">
        <v>11</v>
      </c>
      <c r="U25" s="10">
        <v>23</v>
      </c>
      <c r="V25" s="10">
        <v>27</v>
      </c>
      <c r="W25" s="10">
        <v>93</v>
      </c>
      <c r="X25" s="10">
        <v>92</v>
      </c>
      <c r="Y25" s="10">
        <v>74</v>
      </c>
      <c r="Z25" s="10">
        <v>91</v>
      </c>
      <c r="AA25" s="22">
        <f t="shared" si="13"/>
        <v>55</v>
      </c>
      <c r="AB25" s="22" t="str">
        <f t="shared" si="0"/>
        <v>B+</v>
      </c>
      <c r="AC25" s="22">
        <f t="shared" si="14"/>
        <v>54</v>
      </c>
      <c r="AD25" s="22" t="str">
        <f t="shared" si="1"/>
        <v>B+</v>
      </c>
      <c r="AE25" s="22">
        <f t="shared" si="15"/>
        <v>68</v>
      </c>
      <c r="AF25" s="22" t="str">
        <f t="shared" si="2"/>
        <v>B+</v>
      </c>
      <c r="AG25" s="22">
        <f t="shared" si="16"/>
        <v>48</v>
      </c>
      <c r="AH25" s="22" t="str">
        <f t="shared" si="3"/>
        <v>B</v>
      </c>
      <c r="AI25" s="22">
        <f t="shared" si="17"/>
        <v>25</v>
      </c>
      <c r="AJ25" s="22" t="str">
        <f t="shared" si="4"/>
        <v>B</v>
      </c>
      <c r="AK25" s="22">
        <f t="shared" si="18"/>
        <v>31</v>
      </c>
      <c r="AL25" s="22" t="str">
        <f t="shared" si="5"/>
        <v>B+</v>
      </c>
      <c r="AM25" s="22">
        <f t="shared" si="19"/>
        <v>59</v>
      </c>
      <c r="AN25" s="22" t="str">
        <f t="shared" si="6"/>
        <v>B+</v>
      </c>
      <c r="AO25" s="22">
        <f t="shared" si="20"/>
        <v>93</v>
      </c>
      <c r="AP25" s="22" t="str">
        <f t="shared" si="7"/>
        <v>A+</v>
      </c>
      <c r="AQ25" s="22">
        <f t="shared" si="21"/>
        <v>92</v>
      </c>
      <c r="AR25" s="22" t="str">
        <f t="shared" si="8"/>
        <v>A+</v>
      </c>
      <c r="AS25" s="22">
        <f t="shared" si="22"/>
        <v>74</v>
      </c>
      <c r="AT25" s="22" t="str">
        <f t="shared" si="9"/>
        <v>A</v>
      </c>
      <c r="AU25" s="22">
        <f t="shared" si="23"/>
        <v>91</v>
      </c>
      <c r="AV25" s="22" t="str">
        <f t="shared" si="10"/>
        <v>A+</v>
      </c>
      <c r="AW25" s="22">
        <f t="shared" si="24"/>
        <v>690</v>
      </c>
      <c r="AX25" s="22" t="str">
        <f t="shared" si="11"/>
        <v>B+</v>
      </c>
      <c r="AY25" s="10">
        <v>188</v>
      </c>
      <c r="AZ25" s="22">
        <f t="shared" si="12"/>
        <v>86</v>
      </c>
      <c r="BA25" s="33" t="str">
        <f t="shared" si="25"/>
        <v>Passed</v>
      </c>
    </row>
    <row r="26" spans="1:53" s="15" customFormat="1" ht="16.5" customHeight="1" x14ac:dyDescent="0.25">
      <c r="A26" s="10">
        <v>19</v>
      </c>
      <c r="B26" s="10">
        <v>978</v>
      </c>
      <c r="C26" s="11" t="s">
        <v>315</v>
      </c>
      <c r="D26" s="37" t="s">
        <v>22</v>
      </c>
      <c r="E26" s="37" t="s">
        <v>39</v>
      </c>
      <c r="F26" s="38">
        <v>40352</v>
      </c>
      <c r="G26" s="38">
        <v>36742</v>
      </c>
      <c r="H26" s="14" t="s">
        <v>146</v>
      </c>
      <c r="I26" s="10">
        <v>30</v>
      </c>
      <c r="J26" s="10">
        <v>30</v>
      </c>
      <c r="K26" s="10">
        <v>26</v>
      </c>
      <c r="L26" s="10">
        <v>36</v>
      </c>
      <c r="M26" s="10">
        <v>22</v>
      </c>
      <c r="N26" s="10">
        <v>14</v>
      </c>
      <c r="O26" s="10">
        <v>30</v>
      </c>
      <c r="P26" s="10">
        <v>39</v>
      </c>
      <c r="Q26" s="10">
        <v>25</v>
      </c>
      <c r="R26" s="10">
        <v>32</v>
      </c>
      <c r="S26" s="10">
        <v>18</v>
      </c>
      <c r="T26" s="10">
        <v>12</v>
      </c>
      <c r="U26" s="10">
        <v>28</v>
      </c>
      <c r="V26" s="10">
        <v>29</v>
      </c>
      <c r="W26" s="10">
        <v>76</v>
      </c>
      <c r="X26" s="10">
        <v>75</v>
      </c>
      <c r="Y26" s="10">
        <v>60</v>
      </c>
      <c r="Z26" s="10">
        <v>76</v>
      </c>
      <c r="AA26" s="22">
        <f t="shared" si="13"/>
        <v>69</v>
      </c>
      <c r="AB26" s="22" t="str">
        <f t="shared" si="0"/>
        <v>B+</v>
      </c>
      <c r="AC26" s="22">
        <f t="shared" si="14"/>
        <v>55</v>
      </c>
      <c r="AD26" s="22" t="str">
        <f t="shared" si="1"/>
        <v>B+</v>
      </c>
      <c r="AE26" s="22">
        <f t="shared" si="15"/>
        <v>58</v>
      </c>
      <c r="AF26" s="22" t="str">
        <f t="shared" si="2"/>
        <v>B+</v>
      </c>
      <c r="AG26" s="22">
        <f t="shared" si="16"/>
        <v>54</v>
      </c>
      <c r="AH26" s="22" t="str">
        <f t="shared" si="3"/>
        <v>B+</v>
      </c>
      <c r="AI26" s="22">
        <f t="shared" si="17"/>
        <v>34</v>
      </c>
      <c r="AJ26" s="22" t="str">
        <f t="shared" si="4"/>
        <v>B+</v>
      </c>
      <c r="AK26" s="22">
        <f t="shared" si="18"/>
        <v>42</v>
      </c>
      <c r="AL26" s="22" t="str">
        <f t="shared" si="5"/>
        <v>A</v>
      </c>
      <c r="AM26" s="22">
        <f t="shared" si="19"/>
        <v>59</v>
      </c>
      <c r="AN26" s="22" t="str">
        <f t="shared" si="6"/>
        <v>B+</v>
      </c>
      <c r="AO26" s="22">
        <f t="shared" si="20"/>
        <v>76</v>
      </c>
      <c r="AP26" s="22" t="str">
        <f t="shared" si="7"/>
        <v>A</v>
      </c>
      <c r="AQ26" s="22">
        <f t="shared" si="21"/>
        <v>75</v>
      </c>
      <c r="AR26" s="22" t="str">
        <f t="shared" si="8"/>
        <v>A</v>
      </c>
      <c r="AS26" s="22">
        <f t="shared" si="22"/>
        <v>60</v>
      </c>
      <c r="AT26" s="22" t="str">
        <f t="shared" si="9"/>
        <v>B+</v>
      </c>
      <c r="AU26" s="22">
        <f t="shared" si="23"/>
        <v>76</v>
      </c>
      <c r="AV26" s="22" t="str">
        <f t="shared" si="10"/>
        <v>A</v>
      </c>
      <c r="AW26" s="22">
        <f t="shared" si="24"/>
        <v>658</v>
      </c>
      <c r="AX26" s="22" t="str">
        <f t="shared" si="11"/>
        <v>B+</v>
      </c>
      <c r="AY26" s="10">
        <v>197</v>
      </c>
      <c r="AZ26" s="22">
        <f t="shared" si="12"/>
        <v>90</v>
      </c>
      <c r="BA26" s="33" t="str">
        <f t="shared" si="25"/>
        <v>Passed</v>
      </c>
    </row>
    <row r="27" spans="1:53" s="15" customFormat="1" ht="16.5" customHeight="1" x14ac:dyDescent="0.25">
      <c r="A27" s="10">
        <v>20</v>
      </c>
      <c r="B27" s="10">
        <v>1094</v>
      </c>
      <c r="C27" s="11" t="s">
        <v>316</v>
      </c>
      <c r="D27" s="37" t="s">
        <v>22</v>
      </c>
      <c r="E27" s="37" t="s">
        <v>39</v>
      </c>
      <c r="F27" s="38">
        <v>41081</v>
      </c>
      <c r="G27" s="38">
        <v>36748</v>
      </c>
      <c r="H27" s="14" t="s">
        <v>152</v>
      </c>
      <c r="I27" s="10">
        <v>24</v>
      </c>
      <c r="J27" s="10">
        <v>26</v>
      </c>
      <c r="K27" s="10">
        <v>22</v>
      </c>
      <c r="L27" s="10">
        <v>34</v>
      </c>
      <c r="M27" s="10">
        <v>22</v>
      </c>
      <c r="N27" s="10">
        <v>7</v>
      </c>
      <c r="O27" s="10">
        <v>36</v>
      </c>
      <c r="P27" s="10">
        <v>39</v>
      </c>
      <c r="Q27" s="10">
        <v>22</v>
      </c>
      <c r="R27" s="10">
        <v>31</v>
      </c>
      <c r="S27" s="10">
        <v>18</v>
      </c>
      <c r="T27" s="10">
        <v>12</v>
      </c>
      <c r="U27" s="10">
        <v>21</v>
      </c>
      <c r="V27" s="10">
        <v>29</v>
      </c>
      <c r="W27" s="10">
        <v>93</v>
      </c>
      <c r="X27" s="10">
        <v>92</v>
      </c>
      <c r="Y27" s="10">
        <v>74</v>
      </c>
      <c r="Z27" s="10">
        <v>91</v>
      </c>
      <c r="AA27" s="22">
        <f t="shared" si="13"/>
        <v>63</v>
      </c>
      <c r="AB27" s="22" t="str">
        <f t="shared" si="0"/>
        <v>B+</v>
      </c>
      <c r="AC27" s="22">
        <f t="shared" si="14"/>
        <v>48</v>
      </c>
      <c r="AD27" s="22" t="str">
        <f t="shared" si="1"/>
        <v>B</v>
      </c>
      <c r="AE27" s="22">
        <f t="shared" si="15"/>
        <v>53</v>
      </c>
      <c r="AF27" s="22" t="str">
        <f t="shared" si="2"/>
        <v>B+</v>
      </c>
      <c r="AG27" s="22">
        <f t="shared" si="16"/>
        <v>52</v>
      </c>
      <c r="AH27" s="22" t="str">
        <f t="shared" si="3"/>
        <v>B+</v>
      </c>
      <c r="AI27" s="22">
        <f t="shared" si="17"/>
        <v>34</v>
      </c>
      <c r="AJ27" s="22" t="str">
        <f t="shared" si="4"/>
        <v>B+</v>
      </c>
      <c r="AK27" s="22">
        <f t="shared" si="18"/>
        <v>28</v>
      </c>
      <c r="AL27" s="22" t="str">
        <f t="shared" si="5"/>
        <v>B+</v>
      </c>
      <c r="AM27" s="22">
        <f t="shared" si="19"/>
        <v>65</v>
      </c>
      <c r="AN27" s="22" t="str">
        <f t="shared" si="6"/>
        <v>B+</v>
      </c>
      <c r="AO27" s="22">
        <f t="shared" si="20"/>
        <v>93</v>
      </c>
      <c r="AP27" s="22" t="str">
        <f t="shared" si="7"/>
        <v>A+</v>
      </c>
      <c r="AQ27" s="22">
        <f t="shared" si="21"/>
        <v>92</v>
      </c>
      <c r="AR27" s="22" t="str">
        <f t="shared" si="8"/>
        <v>A+</v>
      </c>
      <c r="AS27" s="22">
        <f t="shared" si="22"/>
        <v>74</v>
      </c>
      <c r="AT27" s="22" t="str">
        <f t="shared" si="9"/>
        <v>A</v>
      </c>
      <c r="AU27" s="22">
        <f t="shared" si="23"/>
        <v>91</v>
      </c>
      <c r="AV27" s="22" t="str">
        <f t="shared" si="10"/>
        <v>A+</v>
      </c>
      <c r="AW27" s="22">
        <f t="shared" si="24"/>
        <v>693</v>
      </c>
      <c r="AX27" s="22" t="str">
        <f t="shared" si="11"/>
        <v>B+</v>
      </c>
      <c r="AY27" s="10">
        <v>165</v>
      </c>
      <c r="AZ27" s="22">
        <f t="shared" si="12"/>
        <v>76</v>
      </c>
      <c r="BA27" s="33" t="str">
        <f t="shared" si="25"/>
        <v>Passed</v>
      </c>
    </row>
    <row r="28" spans="1:53" s="15" customFormat="1" ht="16.5" customHeight="1" x14ac:dyDescent="0.25">
      <c r="A28" s="10">
        <v>21</v>
      </c>
      <c r="B28" s="10">
        <v>1127</v>
      </c>
      <c r="C28" s="11" t="s">
        <v>317</v>
      </c>
      <c r="D28" s="37" t="s">
        <v>22</v>
      </c>
      <c r="E28" s="37" t="s">
        <v>42</v>
      </c>
      <c r="F28" s="38">
        <v>41330</v>
      </c>
      <c r="G28" s="38">
        <v>36687</v>
      </c>
      <c r="H28" s="14" t="s">
        <v>154</v>
      </c>
      <c r="I28" s="10">
        <v>24</v>
      </c>
      <c r="J28" s="10">
        <v>24</v>
      </c>
      <c r="K28" s="10">
        <v>28</v>
      </c>
      <c r="L28" s="10">
        <v>30</v>
      </c>
      <c r="M28" s="10">
        <v>20</v>
      </c>
      <c r="N28" s="10">
        <v>9</v>
      </c>
      <c r="O28" s="10">
        <v>38</v>
      </c>
      <c r="P28" s="10">
        <v>31</v>
      </c>
      <c r="Q28" s="10">
        <v>20</v>
      </c>
      <c r="R28" s="10">
        <v>35</v>
      </c>
      <c r="S28" s="10">
        <v>20</v>
      </c>
      <c r="T28" s="10">
        <v>4</v>
      </c>
      <c r="U28" s="10">
        <v>17</v>
      </c>
      <c r="V28" s="10">
        <v>27</v>
      </c>
      <c r="W28" s="10">
        <v>92</v>
      </c>
      <c r="X28" s="10">
        <v>91</v>
      </c>
      <c r="Y28" s="10">
        <v>73</v>
      </c>
      <c r="Z28" s="10">
        <v>92</v>
      </c>
      <c r="AA28" s="22">
        <f t="shared" si="13"/>
        <v>55</v>
      </c>
      <c r="AB28" s="22" t="str">
        <f t="shared" si="0"/>
        <v>B+</v>
      </c>
      <c r="AC28" s="22">
        <f t="shared" si="14"/>
        <v>44</v>
      </c>
      <c r="AD28" s="22" t="str">
        <f t="shared" si="1"/>
        <v>B</v>
      </c>
      <c r="AE28" s="22">
        <f t="shared" si="15"/>
        <v>63</v>
      </c>
      <c r="AF28" s="22" t="str">
        <f t="shared" si="2"/>
        <v>B+</v>
      </c>
      <c r="AG28" s="22">
        <f t="shared" si="16"/>
        <v>50</v>
      </c>
      <c r="AH28" s="22" t="str">
        <f t="shared" si="3"/>
        <v>B</v>
      </c>
      <c r="AI28" s="22">
        <f t="shared" si="17"/>
        <v>24</v>
      </c>
      <c r="AJ28" s="22" t="str">
        <f t="shared" si="4"/>
        <v>B</v>
      </c>
      <c r="AK28" s="22">
        <f t="shared" si="18"/>
        <v>26</v>
      </c>
      <c r="AL28" s="22" t="str">
        <f t="shared" si="5"/>
        <v>B+</v>
      </c>
      <c r="AM28" s="22">
        <f t="shared" si="19"/>
        <v>65</v>
      </c>
      <c r="AN28" s="22" t="str">
        <f t="shared" si="6"/>
        <v>B+</v>
      </c>
      <c r="AO28" s="22">
        <f t="shared" si="20"/>
        <v>92</v>
      </c>
      <c r="AP28" s="22" t="str">
        <f t="shared" si="7"/>
        <v>A+</v>
      </c>
      <c r="AQ28" s="22">
        <f t="shared" si="21"/>
        <v>91</v>
      </c>
      <c r="AR28" s="22" t="str">
        <f t="shared" si="8"/>
        <v>A+</v>
      </c>
      <c r="AS28" s="22">
        <f t="shared" si="22"/>
        <v>73</v>
      </c>
      <c r="AT28" s="22" t="str">
        <f t="shared" si="9"/>
        <v>A</v>
      </c>
      <c r="AU28" s="22">
        <f t="shared" si="23"/>
        <v>92</v>
      </c>
      <c r="AV28" s="22" t="str">
        <f t="shared" si="10"/>
        <v>A+</v>
      </c>
      <c r="AW28" s="22">
        <f t="shared" si="24"/>
        <v>675</v>
      </c>
      <c r="AX28" s="22" t="str">
        <f t="shared" si="11"/>
        <v>B+</v>
      </c>
      <c r="AY28" s="10">
        <v>164</v>
      </c>
      <c r="AZ28" s="22">
        <f t="shared" si="12"/>
        <v>75</v>
      </c>
      <c r="BA28" s="33" t="str">
        <f t="shared" si="25"/>
        <v>Passed</v>
      </c>
    </row>
    <row r="29" spans="1:53" s="15" customFormat="1" ht="16.5" customHeight="1" x14ac:dyDescent="0.25">
      <c r="A29" s="10">
        <v>22</v>
      </c>
      <c r="B29" s="10">
        <v>979</v>
      </c>
      <c r="C29" s="11" t="s">
        <v>318</v>
      </c>
      <c r="D29" s="37" t="s">
        <v>22</v>
      </c>
      <c r="E29" s="37" t="s">
        <v>42</v>
      </c>
      <c r="F29" s="38">
        <v>40354</v>
      </c>
      <c r="G29" s="38">
        <v>36680</v>
      </c>
      <c r="H29" s="14" t="s">
        <v>146</v>
      </c>
      <c r="I29" s="10">
        <v>11</v>
      </c>
      <c r="J29" s="10">
        <v>8</v>
      </c>
      <c r="K29" s="10">
        <v>22</v>
      </c>
      <c r="L29" s="10">
        <v>18</v>
      </c>
      <c r="M29" s="10">
        <v>14</v>
      </c>
      <c r="N29" s="10">
        <v>9</v>
      </c>
      <c r="O29" s="10">
        <v>22</v>
      </c>
      <c r="P29" s="10">
        <v>27</v>
      </c>
      <c r="Q29" s="10">
        <v>19</v>
      </c>
      <c r="R29" s="10">
        <v>27</v>
      </c>
      <c r="S29" s="10">
        <v>21</v>
      </c>
      <c r="T29" s="10">
        <v>3</v>
      </c>
      <c r="U29" s="10">
        <v>14</v>
      </c>
      <c r="V29" s="10">
        <v>29</v>
      </c>
      <c r="W29" s="10">
        <v>86</v>
      </c>
      <c r="X29" s="10">
        <v>85</v>
      </c>
      <c r="Y29" s="10">
        <v>68</v>
      </c>
      <c r="Z29" s="10">
        <v>84</v>
      </c>
      <c r="AA29" s="22">
        <f t="shared" si="13"/>
        <v>38</v>
      </c>
      <c r="AB29" s="22" t="str">
        <f t="shared" si="0"/>
        <v>C</v>
      </c>
      <c r="AC29" s="22">
        <f t="shared" si="14"/>
        <v>27</v>
      </c>
      <c r="AD29" s="22" t="str">
        <f t="shared" si="1"/>
        <v>C</v>
      </c>
      <c r="AE29" s="22">
        <f t="shared" si="15"/>
        <v>49</v>
      </c>
      <c r="AF29" s="22" t="str">
        <f t="shared" si="2"/>
        <v>B</v>
      </c>
      <c r="AG29" s="22">
        <f t="shared" si="16"/>
        <v>39</v>
      </c>
      <c r="AH29" s="22" t="str">
        <f t="shared" si="3"/>
        <v>C</v>
      </c>
      <c r="AI29" s="22">
        <f t="shared" si="17"/>
        <v>17</v>
      </c>
      <c r="AJ29" s="22" t="str">
        <f t="shared" si="4"/>
        <v>C</v>
      </c>
      <c r="AK29" s="22">
        <f t="shared" si="18"/>
        <v>23</v>
      </c>
      <c r="AL29" s="22" t="str">
        <f t="shared" si="5"/>
        <v>B</v>
      </c>
      <c r="AM29" s="22">
        <f t="shared" si="19"/>
        <v>51</v>
      </c>
      <c r="AN29" s="22" t="str">
        <f t="shared" si="6"/>
        <v>B+</v>
      </c>
      <c r="AO29" s="22">
        <f t="shared" si="20"/>
        <v>86</v>
      </c>
      <c r="AP29" s="22" t="str">
        <f t="shared" si="7"/>
        <v>A</v>
      </c>
      <c r="AQ29" s="22">
        <f t="shared" si="21"/>
        <v>85</v>
      </c>
      <c r="AR29" s="22" t="str">
        <f t="shared" si="8"/>
        <v>A</v>
      </c>
      <c r="AS29" s="22">
        <f t="shared" si="22"/>
        <v>68</v>
      </c>
      <c r="AT29" s="22" t="str">
        <f t="shared" si="9"/>
        <v>B+</v>
      </c>
      <c r="AU29" s="22">
        <f t="shared" si="23"/>
        <v>84</v>
      </c>
      <c r="AV29" s="22" t="str">
        <f t="shared" si="10"/>
        <v>A</v>
      </c>
      <c r="AW29" s="22">
        <f t="shared" si="24"/>
        <v>567</v>
      </c>
      <c r="AX29" s="22" t="str">
        <f t="shared" si="11"/>
        <v>B+</v>
      </c>
      <c r="AY29" s="10">
        <v>163</v>
      </c>
      <c r="AZ29" s="22">
        <f t="shared" si="12"/>
        <v>75</v>
      </c>
      <c r="BA29" s="33" t="str">
        <f t="shared" si="25"/>
        <v>Passed</v>
      </c>
    </row>
    <row r="30" spans="1:53" s="15" customFormat="1" ht="16.5" customHeight="1" x14ac:dyDescent="0.25">
      <c r="A30" s="10">
        <v>23</v>
      </c>
      <c r="B30" s="10">
        <v>930</v>
      </c>
      <c r="C30" s="11" t="s">
        <v>319</v>
      </c>
      <c r="D30" s="37" t="s">
        <v>22</v>
      </c>
      <c r="E30" s="37" t="s">
        <v>41</v>
      </c>
      <c r="F30" s="38">
        <v>40344</v>
      </c>
      <c r="G30" s="38">
        <v>36658</v>
      </c>
      <c r="H30" s="14" t="s">
        <v>153</v>
      </c>
      <c r="I30" s="10">
        <v>24</v>
      </c>
      <c r="J30" s="10">
        <v>26</v>
      </c>
      <c r="K30" s="10">
        <v>30</v>
      </c>
      <c r="L30" s="10">
        <v>32</v>
      </c>
      <c r="M30" s="10">
        <v>16</v>
      </c>
      <c r="N30" s="10">
        <v>16</v>
      </c>
      <c r="O30" s="10">
        <v>30</v>
      </c>
      <c r="P30" s="10">
        <v>29</v>
      </c>
      <c r="Q30" s="10">
        <v>27</v>
      </c>
      <c r="R30" s="10">
        <v>38</v>
      </c>
      <c r="S30" s="10">
        <v>22</v>
      </c>
      <c r="T30" s="10">
        <v>10</v>
      </c>
      <c r="U30" s="10">
        <v>35</v>
      </c>
      <c r="V30" s="10">
        <v>35</v>
      </c>
      <c r="W30" s="10">
        <v>96</v>
      </c>
      <c r="X30" s="10">
        <v>95</v>
      </c>
      <c r="Y30" s="10">
        <v>76</v>
      </c>
      <c r="Z30" s="10">
        <v>96</v>
      </c>
      <c r="AA30" s="22">
        <f t="shared" si="13"/>
        <v>53</v>
      </c>
      <c r="AB30" s="22" t="str">
        <f t="shared" si="0"/>
        <v>B+</v>
      </c>
      <c r="AC30" s="22">
        <f t="shared" si="14"/>
        <v>53</v>
      </c>
      <c r="AD30" s="22" t="str">
        <f t="shared" si="1"/>
        <v>B+</v>
      </c>
      <c r="AE30" s="22">
        <f t="shared" si="15"/>
        <v>68</v>
      </c>
      <c r="AF30" s="22" t="str">
        <f t="shared" si="2"/>
        <v>B+</v>
      </c>
      <c r="AG30" s="22">
        <f t="shared" si="16"/>
        <v>54</v>
      </c>
      <c r="AH30" s="22" t="str">
        <f t="shared" si="3"/>
        <v>B+</v>
      </c>
      <c r="AI30" s="22">
        <f t="shared" si="17"/>
        <v>26</v>
      </c>
      <c r="AJ30" s="22" t="str">
        <f t="shared" si="4"/>
        <v>B+</v>
      </c>
      <c r="AK30" s="22">
        <f t="shared" si="18"/>
        <v>51</v>
      </c>
      <c r="AL30" s="22" t="str">
        <f t="shared" si="5"/>
        <v>A+</v>
      </c>
      <c r="AM30" s="22">
        <f t="shared" si="19"/>
        <v>65</v>
      </c>
      <c r="AN30" s="22" t="str">
        <f t="shared" si="6"/>
        <v>B+</v>
      </c>
      <c r="AO30" s="22">
        <f t="shared" si="20"/>
        <v>96</v>
      </c>
      <c r="AP30" s="22" t="str">
        <f t="shared" si="7"/>
        <v>A+</v>
      </c>
      <c r="AQ30" s="22">
        <f t="shared" si="21"/>
        <v>95</v>
      </c>
      <c r="AR30" s="22" t="str">
        <f t="shared" si="8"/>
        <v>A+</v>
      </c>
      <c r="AS30" s="22">
        <f t="shared" si="22"/>
        <v>76</v>
      </c>
      <c r="AT30" s="22" t="str">
        <f t="shared" si="9"/>
        <v>A</v>
      </c>
      <c r="AU30" s="22">
        <f t="shared" si="23"/>
        <v>96</v>
      </c>
      <c r="AV30" s="22" t="str">
        <f t="shared" si="10"/>
        <v>A+</v>
      </c>
      <c r="AW30" s="22">
        <f t="shared" si="24"/>
        <v>733</v>
      </c>
      <c r="AX30" s="22" t="str">
        <f t="shared" si="11"/>
        <v>A</v>
      </c>
      <c r="AY30" s="10">
        <v>208</v>
      </c>
      <c r="AZ30" s="22">
        <f t="shared" si="12"/>
        <v>95</v>
      </c>
      <c r="BA30" s="33" t="str">
        <f t="shared" si="25"/>
        <v>Passed</v>
      </c>
    </row>
    <row r="31" spans="1:53" s="15" customFormat="1" ht="16.5" customHeight="1" x14ac:dyDescent="0.25">
      <c r="A31" s="10">
        <v>24</v>
      </c>
      <c r="B31" s="10">
        <v>963</v>
      </c>
      <c r="C31" s="11" t="s">
        <v>321</v>
      </c>
      <c r="D31" s="37" t="s">
        <v>22</v>
      </c>
      <c r="E31" s="37" t="s">
        <v>42</v>
      </c>
      <c r="F31" s="38">
        <v>40350</v>
      </c>
      <c r="G31" s="38">
        <v>36687</v>
      </c>
      <c r="H31" s="14" t="s">
        <v>154</v>
      </c>
      <c r="I31" s="10">
        <v>8</v>
      </c>
      <c r="J31" s="10">
        <v>10</v>
      </c>
      <c r="K31" s="10">
        <v>18</v>
      </c>
      <c r="L31" s="10">
        <v>18</v>
      </c>
      <c r="M31" s="10">
        <v>10</v>
      </c>
      <c r="N31" s="10">
        <v>12</v>
      </c>
      <c r="O31" s="10">
        <v>20</v>
      </c>
      <c r="P31" s="10">
        <v>19</v>
      </c>
      <c r="Q31" s="10">
        <v>19</v>
      </c>
      <c r="R31" s="10">
        <v>14</v>
      </c>
      <c r="S31" s="10">
        <v>22</v>
      </c>
      <c r="T31" s="10">
        <v>5</v>
      </c>
      <c r="U31" s="10">
        <v>16</v>
      </c>
      <c r="V31" s="10">
        <v>30</v>
      </c>
      <c r="W31" s="10">
        <v>66</v>
      </c>
      <c r="X31" s="10">
        <v>65</v>
      </c>
      <c r="Y31" s="10">
        <v>52</v>
      </c>
      <c r="Z31" s="10">
        <v>66</v>
      </c>
      <c r="AA31" s="22">
        <f t="shared" si="13"/>
        <v>27</v>
      </c>
      <c r="AB31" s="22" t="str">
        <f t="shared" si="0"/>
        <v>C</v>
      </c>
      <c r="AC31" s="22">
        <f t="shared" si="14"/>
        <v>29</v>
      </c>
      <c r="AD31" s="22" t="str">
        <f t="shared" si="1"/>
        <v>C</v>
      </c>
      <c r="AE31" s="22">
        <f t="shared" si="15"/>
        <v>32</v>
      </c>
      <c r="AF31" s="22" t="str">
        <f t="shared" si="2"/>
        <v>C</v>
      </c>
      <c r="AG31" s="22">
        <f t="shared" si="16"/>
        <v>40</v>
      </c>
      <c r="AH31" s="22" t="str">
        <f t="shared" si="3"/>
        <v>C</v>
      </c>
      <c r="AI31" s="22">
        <f t="shared" si="17"/>
        <v>15</v>
      </c>
      <c r="AJ31" s="22" t="str">
        <f t="shared" si="4"/>
        <v>C</v>
      </c>
      <c r="AK31" s="22">
        <f t="shared" si="18"/>
        <v>28</v>
      </c>
      <c r="AL31" s="22" t="str">
        <f t="shared" si="5"/>
        <v>B+</v>
      </c>
      <c r="AM31" s="22">
        <f t="shared" si="19"/>
        <v>50</v>
      </c>
      <c r="AN31" s="22" t="str">
        <f t="shared" si="6"/>
        <v>B</v>
      </c>
      <c r="AO31" s="22">
        <f t="shared" si="20"/>
        <v>66</v>
      </c>
      <c r="AP31" s="22" t="str">
        <f t="shared" si="7"/>
        <v>B+</v>
      </c>
      <c r="AQ31" s="22">
        <f t="shared" si="21"/>
        <v>65</v>
      </c>
      <c r="AR31" s="22" t="str">
        <f t="shared" si="8"/>
        <v>B+</v>
      </c>
      <c r="AS31" s="22">
        <f t="shared" si="22"/>
        <v>52</v>
      </c>
      <c r="AT31" s="22" t="str">
        <f t="shared" si="9"/>
        <v>B+</v>
      </c>
      <c r="AU31" s="22">
        <f t="shared" si="23"/>
        <v>66</v>
      </c>
      <c r="AV31" s="22" t="str">
        <f t="shared" si="10"/>
        <v>B+</v>
      </c>
      <c r="AW31" s="22">
        <f t="shared" si="24"/>
        <v>470</v>
      </c>
      <c r="AX31" s="22" t="str">
        <f t="shared" si="11"/>
        <v>B</v>
      </c>
      <c r="AY31" s="10">
        <v>175</v>
      </c>
      <c r="AZ31" s="22">
        <f t="shared" si="12"/>
        <v>80</v>
      </c>
      <c r="BA31" s="33" t="str">
        <f t="shared" si="25"/>
        <v>Passed</v>
      </c>
    </row>
    <row r="32" spans="1:53" s="15" customFormat="1" ht="16.5" customHeight="1" x14ac:dyDescent="0.25">
      <c r="A32" s="10">
        <v>25</v>
      </c>
      <c r="B32" s="10">
        <v>936</v>
      </c>
      <c r="C32" s="11" t="s">
        <v>322</v>
      </c>
      <c r="D32" s="37" t="s">
        <v>22</v>
      </c>
      <c r="E32" s="37" t="s">
        <v>42</v>
      </c>
      <c r="F32" s="38">
        <v>40345</v>
      </c>
      <c r="G32" s="38">
        <v>36434</v>
      </c>
      <c r="H32" s="14" t="s">
        <v>155</v>
      </c>
      <c r="I32" s="10">
        <v>26</v>
      </c>
      <c r="J32" s="10">
        <v>20</v>
      </c>
      <c r="K32" s="10">
        <v>18</v>
      </c>
      <c r="L32" s="10">
        <v>18</v>
      </c>
      <c r="M32" s="10">
        <v>10</v>
      </c>
      <c r="N32" s="10">
        <v>5</v>
      </c>
      <c r="O32" s="10">
        <v>18</v>
      </c>
      <c r="P32" s="10">
        <v>27</v>
      </c>
      <c r="Q32" s="10">
        <v>20</v>
      </c>
      <c r="R32" s="10">
        <v>28</v>
      </c>
      <c r="S32" s="10">
        <v>23</v>
      </c>
      <c r="T32" s="10">
        <v>10</v>
      </c>
      <c r="U32" s="10">
        <v>12</v>
      </c>
      <c r="V32" s="10">
        <v>28</v>
      </c>
      <c r="W32" s="10">
        <v>86</v>
      </c>
      <c r="X32" s="10">
        <v>85</v>
      </c>
      <c r="Y32" s="10">
        <v>68</v>
      </c>
      <c r="Z32" s="10">
        <v>84</v>
      </c>
      <c r="AA32" s="22">
        <f t="shared" si="13"/>
        <v>53</v>
      </c>
      <c r="AB32" s="22" t="str">
        <f t="shared" si="0"/>
        <v>B+</v>
      </c>
      <c r="AC32" s="22">
        <f t="shared" si="14"/>
        <v>40</v>
      </c>
      <c r="AD32" s="22" t="str">
        <f t="shared" si="1"/>
        <v>C</v>
      </c>
      <c r="AE32" s="22">
        <f t="shared" si="15"/>
        <v>46</v>
      </c>
      <c r="AF32" s="22" t="str">
        <f t="shared" si="2"/>
        <v>B</v>
      </c>
      <c r="AG32" s="22">
        <f t="shared" si="16"/>
        <v>41</v>
      </c>
      <c r="AH32" s="22" t="str">
        <f t="shared" si="3"/>
        <v>B</v>
      </c>
      <c r="AI32" s="22">
        <f t="shared" si="17"/>
        <v>20</v>
      </c>
      <c r="AJ32" s="22" t="str">
        <f t="shared" si="4"/>
        <v>C</v>
      </c>
      <c r="AK32" s="22">
        <f t="shared" si="18"/>
        <v>17</v>
      </c>
      <c r="AL32" s="22" t="str">
        <f t="shared" si="5"/>
        <v>C</v>
      </c>
      <c r="AM32" s="22">
        <f t="shared" si="19"/>
        <v>46</v>
      </c>
      <c r="AN32" s="22" t="str">
        <f t="shared" si="6"/>
        <v>B</v>
      </c>
      <c r="AO32" s="22">
        <f t="shared" si="20"/>
        <v>86</v>
      </c>
      <c r="AP32" s="22" t="str">
        <f t="shared" si="7"/>
        <v>A</v>
      </c>
      <c r="AQ32" s="22">
        <f t="shared" si="21"/>
        <v>85</v>
      </c>
      <c r="AR32" s="22" t="str">
        <f t="shared" si="8"/>
        <v>A</v>
      </c>
      <c r="AS32" s="22">
        <f t="shared" si="22"/>
        <v>68</v>
      </c>
      <c r="AT32" s="22" t="str">
        <f t="shared" si="9"/>
        <v>B+</v>
      </c>
      <c r="AU32" s="22">
        <f t="shared" si="23"/>
        <v>84</v>
      </c>
      <c r="AV32" s="22" t="str">
        <f t="shared" si="10"/>
        <v>A</v>
      </c>
      <c r="AW32" s="22">
        <f t="shared" si="24"/>
        <v>586</v>
      </c>
      <c r="AX32" s="22" t="str">
        <f t="shared" si="11"/>
        <v>B+</v>
      </c>
      <c r="AY32" s="10">
        <v>165</v>
      </c>
      <c r="AZ32" s="22">
        <f t="shared" si="12"/>
        <v>76</v>
      </c>
      <c r="BA32" s="33" t="str">
        <f t="shared" si="25"/>
        <v>Passed</v>
      </c>
    </row>
    <row r="33" spans="1:53" s="15" customFormat="1" ht="16.5" customHeight="1" x14ac:dyDescent="0.25">
      <c r="A33" s="10">
        <v>26</v>
      </c>
      <c r="B33" s="10">
        <v>965</v>
      </c>
      <c r="C33" s="11" t="s">
        <v>323</v>
      </c>
      <c r="D33" s="37" t="s">
        <v>22</v>
      </c>
      <c r="E33" s="37" t="s">
        <v>39</v>
      </c>
      <c r="F33" s="38">
        <v>40350</v>
      </c>
      <c r="G33" s="38">
        <v>36591</v>
      </c>
      <c r="H33" s="14" t="s">
        <v>156</v>
      </c>
      <c r="I33" s="10">
        <v>22</v>
      </c>
      <c r="J33" s="10">
        <v>18</v>
      </c>
      <c r="K33" s="10">
        <v>22</v>
      </c>
      <c r="L33" s="10">
        <v>24</v>
      </c>
      <c r="M33" s="10">
        <v>16</v>
      </c>
      <c r="N33" s="10">
        <v>13</v>
      </c>
      <c r="O33" s="10">
        <v>26</v>
      </c>
      <c r="P33" s="10">
        <v>27</v>
      </c>
      <c r="Q33" s="10">
        <v>28</v>
      </c>
      <c r="R33" s="10">
        <v>22</v>
      </c>
      <c r="S33" s="10">
        <v>20</v>
      </c>
      <c r="T33" s="10">
        <v>14</v>
      </c>
      <c r="U33" s="10">
        <v>16</v>
      </c>
      <c r="V33" s="10">
        <v>36</v>
      </c>
      <c r="W33" s="10">
        <v>86</v>
      </c>
      <c r="X33" s="10">
        <v>85</v>
      </c>
      <c r="Y33" s="10">
        <v>68</v>
      </c>
      <c r="Z33" s="10">
        <v>86</v>
      </c>
      <c r="AA33" s="22">
        <f t="shared" si="13"/>
        <v>49</v>
      </c>
      <c r="AB33" s="22" t="str">
        <f t="shared" si="0"/>
        <v>B</v>
      </c>
      <c r="AC33" s="22">
        <f t="shared" si="14"/>
        <v>46</v>
      </c>
      <c r="AD33" s="22" t="str">
        <f t="shared" si="1"/>
        <v>B</v>
      </c>
      <c r="AE33" s="22">
        <f t="shared" si="15"/>
        <v>44</v>
      </c>
      <c r="AF33" s="22" t="str">
        <f t="shared" si="2"/>
        <v>B</v>
      </c>
      <c r="AG33" s="22">
        <f t="shared" si="16"/>
        <v>44</v>
      </c>
      <c r="AH33" s="22" t="str">
        <f t="shared" si="3"/>
        <v>B</v>
      </c>
      <c r="AI33" s="22">
        <f t="shared" si="17"/>
        <v>30</v>
      </c>
      <c r="AJ33" s="22" t="str">
        <f t="shared" si="4"/>
        <v>B+</v>
      </c>
      <c r="AK33" s="22">
        <f t="shared" si="18"/>
        <v>29</v>
      </c>
      <c r="AL33" s="22" t="str">
        <f t="shared" si="5"/>
        <v>B+</v>
      </c>
      <c r="AM33" s="22">
        <f t="shared" si="19"/>
        <v>62</v>
      </c>
      <c r="AN33" s="22" t="str">
        <f t="shared" si="6"/>
        <v>B+</v>
      </c>
      <c r="AO33" s="22">
        <f t="shared" si="20"/>
        <v>86</v>
      </c>
      <c r="AP33" s="22" t="str">
        <f t="shared" si="7"/>
        <v>A</v>
      </c>
      <c r="AQ33" s="22">
        <f t="shared" si="21"/>
        <v>85</v>
      </c>
      <c r="AR33" s="22" t="str">
        <f t="shared" si="8"/>
        <v>A</v>
      </c>
      <c r="AS33" s="22">
        <f t="shared" si="22"/>
        <v>68</v>
      </c>
      <c r="AT33" s="22" t="str">
        <f t="shared" si="9"/>
        <v>B+</v>
      </c>
      <c r="AU33" s="22">
        <f t="shared" si="23"/>
        <v>86</v>
      </c>
      <c r="AV33" s="22" t="str">
        <f t="shared" si="10"/>
        <v>A</v>
      </c>
      <c r="AW33" s="22">
        <f t="shared" si="24"/>
        <v>629</v>
      </c>
      <c r="AX33" s="22" t="str">
        <f t="shared" si="11"/>
        <v>B+</v>
      </c>
      <c r="AY33" s="10">
        <v>199</v>
      </c>
      <c r="AZ33" s="22">
        <f t="shared" si="12"/>
        <v>91</v>
      </c>
      <c r="BA33" s="33" t="str">
        <f t="shared" si="25"/>
        <v>Passed</v>
      </c>
    </row>
    <row r="34" spans="1:53" s="15" customFormat="1" ht="16.5" customHeight="1" x14ac:dyDescent="0.25">
      <c r="A34" s="10">
        <v>27</v>
      </c>
      <c r="B34" s="10">
        <v>932</v>
      </c>
      <c r="C34" s="11" t="s">
        <v>324</v>
      </c>
      <c r="D34" s="37" t="s">
        <v>22</v>
      </c>
      <c r="E34" s="37" t="s">
        <v>39</v>
      </c>
      <c r="F34" s="38">
        <v>40345</v>
      </c>
      <c r="G34" s="38">
        <v>36591</v>
      </c>
      <c r="H34" s="14" t="s">
        <v>61</v>
      </c>
      <c r="I34" s="10">
        <v>24</v>
      </c>
      <c r="J34" s="10">
        <v>18</v>
      </c>
      <c r="K34" s="10">
        <v>24</v>
      </c>
      <c r="L34" s="10">
        <v>18</v>
      </c>
      <c r="M34" s="10">
        <v>14</v>
      </c>
      <c r="N34" s="10">
        <v>15</v>
      </c>
      <c r="O34" s="10">
        <v>22</v>
      </c>
      <c r="P34" s="10">
        <v>26</v>
      </c>
      <c r="Q34" s="10">
        <v>21</v>
      </c>
      <c r="R34" s="10">
        <v>25</v>
      </c>
      <c r="S34" s="10">
        <v>19</v>
      </c>
      <c r="T34" s="10">
        <v>3</v>
      </c>
      <c r="U34" s="10">
        <v>17</v>
      </c>
      <c r="V34" s="10">
        <v>28</v>
      </c>
      <c r="W34" s="10">
        <v>93</v>
      </c>
      <c r="X34" s="10">
        <v>92</v>
      </c>
      <c r="Y34" s="10">
        <v>74</v>
      </c>
      <c r="Z34" s="10">
        <v>91</v>
      </c>
      <c r="AA34" s="22">
        <f t="shared" si="13"/>
        <v>50</v>
      </c>
      <c r="AB34" s="22" t="str">
        <f t="shared" si="0"/>
        <v>B</v>
      </c>
      <c r="AC34" s="22">
        <f t="shared" si="14"/>
        <v>39</v>
      </c>
      <c r="AD34" s="22" t="str">
        <f t="shared" si="1"/>
        <v>C</v>
      </c>
      <c r="AE34" s="22">
        <f t="shared" si="15"/>
        <v>49</v>
      </c>
      <c r="AF34" s="22" t="str">
        <f t="shared" si="2"/>
        <v>B</v>
      </c>
      <c r="AG34" s="22">
        <f t="shared" si="16"/>
        <v>37</v>
      </c>
      <c r="AH34" s="22" t="str">
        <f t="shared" si="3"/>
        <v>C</v>
      </c>
      <c r="AI34" s="22">
        <f t="shared" si="17"/>
        <v>17</v>
      </c>
      <c r="AJ34" s="22" t="str">
        <f t="shared" si="4"/>
        <v>C</v>
      </c>
      <c r="AK34" s="22">
        <f t="shared" si="18"/>
        <v>32</v>
      </c>
      <c r="AL34" s="22" t="str">
        <f t="shared" si="5"/>
        <v>B+</v>
      </c>
      <c r="AM34" s="22">
        <f t="shared" si="19"/>
        <v>50</v>
      </c>
      <c r="AN34" s="22" t="str">
        <f t="shared" si="6"/>
        <v>B</v>
      </c>
      <c r="AO34" s="22">
        <f t="shared" si="20"/>
        <v>93</v>
      </c>
      <c r="AP34" s="22" t="str">
        <f t="shared" si="7"/>
        <v>A+</v>
      </c>
      <c r="AQ34" s="22">
        <f t="shared" si="21"/>
        <v>92</v>
      </c>
      <c r="AR34" s="22" t="str">
        <f t="shared" si="8"/>
        <v>A+</v>
      </c>
      <c r="AS34" s="22">
        <f t="shared" si="22"/>
        <v>74</v>
      </c>
      <c r="AT34" s="22" t="str">
        <f t="shared" si="9"/>
        <v>A</v>
      </c>
      <c r="AU34" s="22">
        <f t="shared" si="23"/>
        <v>91</v>
      </c>
      <c r="AV34" s="22" t="str">
        <f t="shared" si="10"/>
        <v>A+</v>
      </c>
      <c r="AW34" s="22">
        <f t="shared" si="24"/>
        <v>624</v>
      </c>
      <c r="AX34" s="22" t="str">
        <f t="shared" si="11"/>
        <v>B+</v>
      </c>
      <c r="AY34" s="10">
        <v>187</v>
      </c>
      <c r="AZ34" s="22">
        <f t="shared" si="12"/>
        <v>86</v>
      </c>
      <c r="BA34" s="33" t="str">
        <f t="shared" si="25"/>
        <v>Passed</v>
      </c>
    </row>
    <row r="35" spans="1:53" s="15" customFormat="1" ht="16.5" customHeight="1" x14ac:dyDescent="0.25">
      <c r="A35" s="10">
        <v>28</v>
      </c>
      <c r="B35" s="10">
        <v>953</v>
      </c>
      <c r="C35" s="16" t="s">
        <v>325</v>
      </c>
      <c r="D35" s="37" t="s">
        <v>22</v>
      </c>
      <c r="E35" s="37" t="s">
        <v>42</v>
      </c>
      <c r="F35" s="38">
        <v>40350</v>
      </c>
      <c r="G35" s="38">
        <v>36676</v>
      </c>
      <c r="H35" s="14" t="s">
        <v>54</v>
      </c>
      <c r="I35" s="10">
        <v>16</v>
      </c>
      <c r="J35" s="10">
        <v>4</v>
      </c>
      <c r="K35" s="10">
        <v>24</v>
      </c>
      <c r="L35" s="10">
        <v>20</v>
      </c>
      <c r="M35" s="10">
        <v>14</v>
      </c>
      <c r="N35" s="10">
        <v>9</v>
      </c>
      <c r="O35" s="10">
        <v>20</v>
      </c>
      <c r="P35" s="10">
        <v>10</v>
      </c>
      <c r="Q35" s="10">
        <v>12</v>
      </c>
      <c r="R35" s="10">
        <v>22</v>
      </c>
      <c r="S35" s="10">
        <v>19</v>
      </c>
      <c r="T35" s="10">
        <v>4</v>
      </c>
      <c r="U35" s="10">
        <v>14</v>
      </c>
      <c r="V35" s="10">
        <v>26</v>
      </c>
      <c r="W35" s="10">
        <v>94</v>
      </c>
      <c r="X35" s="10">
        <v>93</v>
      </c>
      <c r="Y35" s="10">
        <v>74</v>
      </c>
      <c r="Z35" s="10">
        <v>94</v>
      </c>
      <c r="AA35" s="22">
        <f t="shared" si="13"/>
        <v>26</v>
      </c>
      <c r="AB35" s="22" t="str">
        <f t="shared" si="0"/>
        <v>C</v>
      </c>
      <c r="AC35" s="22">
        <f t="shared" si="14"/>
        <v>16</v>
      </c>
      <c r="AD35" s="22" t="str">
        <f t="shared" si="1"/>
        <v>C</v>
      </c>
      <c r="AE35" s="22">
        <f t="shared" si="15"/>
        <v>46</v>
      </c>
      <c r="AF35" s="22" t="str">
        <f t="shared" si="2"/>
        <v>B</v>
      </c>
      <c r="AG35" s="22">
        <f t="shared" si="16"/>
        <v>39</v>
      </c>
      <c r="AH35" s="22" t="str">
        <f t="shared" si="3"/>
        <v>C</v>
      </c>
      <c r="AI35" s="22">
        <f t="shared" si="17"/>
        <v>18</v>
      </c>
      <c r="AJ35" s="22" t="str">
        <f t="shared" si="4"/>
        <v>C</v>
      </c>
      <c r="AK35" s="22">
        <f t="shared" si="18"/>
        <v>23</v>
      </c>
      <c r="AL35" s="22" t="str">
        <f t="shared" si="5"/>
        <v>B</v>
      </c>
      <c r="AM35" s="22">
        <f t="shared" si="19"/>
        <v>46</v>
      </c>
      <c r="AN35" s="22" t="str">
        <f t="shared" si="6"/>
        <v>B</v>
      </c>
      <c r="AO35" s="22">
        <f t="shared" si="20"/>
        <v>94</v>
      </c>
      <c r="AP35" s="22" t="str">
        <f t="shared" si="7"/>
        <v>A+</v>
      </c>
      <c r="AQ35" s="22">
        <f t="shared" si="21"/>
        <v>93</v>
      </c>
      <c r="AR35" s="22" t="str">
        <f t="shared" si="8"/>
        <v>A+</v>
      </c>
      <c r="AS35" s="22">
        <f t="shared" si="22"/>
        <v>74</v>
      </c>
      <c r="AT35" s="22" t="str">
        <f t="shared" si="9"/>
        <v>A</v>
      </c>
      <c r="AU35" s="22">
        <f t="shared" si="23"/>
        <v>94</v>
      </c>
      <c r="AV35" s="22" t="str">
        <f t="shared" si="10"/>
        <v>A+</v>
      </c>
      <c r="AW35" s="22">
        <f t="shared" si="24"/>
        <v>569</v>
      </c>
      <c r="AX35" s="22" t="str">
        <f t="shared" si="11"/>
        <v>B+</v>
      </c>
      <c r="AY35" s="10">
        <v>177</v>
      </c>
      <c r="AZ35" s="22">
        <f t="shared" si="12"/>
        <v>81</v>
      </c>
      <c r="BA35" s="33" t="str">
        <f t="shared" si="25"/>
        <v>Passed</v>
      </c>
    </row>
    <row r="36" spans="1:53" s="15" customFormat="1" ht="16.5" customHeight="1" x14ac:dyDescent="0.25">
      <c r="A36" s="10">
        <v>29</v>
      </c>
      <c r="B36" s="10">
        <v>976</v>
      </c>
      <c r="C36" s="11" t="s">
        <v>326</v>
      </c>
      <c r="D36" s="37" t="s">
        <v>22</v>
      </c>
      <c r="E36" s="37" t="s">
        <v>39</v>
      </c>
      <c r="F36" s="38">
        <v>40352</v>
      </c>
      <c r="G36" s="38">
        <v>36292</v>
      </c>
      <c r="H36" s="14" t="s">
        <v>157</v>
      </c>
      <c r="I36" s="10">
        <v>40</v>
      </c>
      <c r="J36" s="10">
        <v>36</v>
      </c>
      <c r="K36" s="10">
        <v>34</v>
      </c>
      <c r="L36" s="10">
        <v>34</v>
      </c>
      <c r="M36" s="10">
        <v>24</v>
      </c>
      <c r="N36" s="10">
        <v>18</v>
      </c>
      <c r="O36" s="10">
        <v>46</v>
      </c>
      <c r="P36" s="10">
        <v>45</v>
      </c>
      <c r="Q36" s="10">
        <v>33</v>
      </c>
      <c r="R36" s="10">
        <v>42</v>
      </c>
      <c r="S36" s="10">
        <v>21</v>
      </c>
      <c r="T36" s="10">
        <v>15</v>
      </c>
      <c r="U36" s="10">
        <v>39</v>
      </c>
      <c r="V36" s="10">
        <v>40</v>
      </c>
      <c r="W36" s="10">
        <v>93</v>
      </c>
      <c r="X36" s="10">
        <v>92</v>
      </c>
      <c r="Y36" s="10">
        <v>74</v>
      </c>
      <c r="Z36" s="10">
        <v>91</v>
      </c>
      <c r="AA36" s="22">
        <f t="shared" si="13"/>
        <v>85</v>
      </c>
      <c r="AB36" s="22" t="str">
        <f t="shared" si="0"/>
        <v>A</v>
      </c>
      <c r="AC36" s="22">
        <f t="shared" si="14"/>
        <v>69</v>
      </c>
      <c r="AD36" s="22" t="str">
        <f t="shared" si="1"/>
        <v>B+</v>
      </c>
      <c r="AE36" s="22">
        <f t="shared" si="15"/>
        <v>76</v>
      </c>
      <c r="AF36" s="22" t="str">
        <f t="shared" si="2"/>
        <v>A</v>
      </c>
      <c r="AG36" s="22">
        <f t="shared" si="16"/>
        <v>55</v>
      </c>
      <c r="AH36" s="22" t="str">
        <f t="shared" si="3"/>
        <v>B+</v>
      </c>
      <c r="AI36" s="22">
        <f t="shared" si="17"/>
        <v>39</v>
      </c>
      <c r="AJ36" s="22" t="str">
        <f t="shared" si="4"/>
        <v>A</v>
      </c>
      <c r="AK36" s="22">
        <f t="shared" si="18"/>
        <v>57</v>
      </c>
      <c r="AL36" s="22" t="str">
        <f t="shared" si="5"/>
        <v>A+</v>
      </c>
      <c r="AM36" s="22">
        <f t="shared" si="19"/>
        <v>86</v>
      </c>
      <c r="AN36" s="22" t="str">
        <f t="shared" si="6"/>
        <v>A</v>
      </c>
      <c r="AO36" s="22">
        <f t="shared" si="20"/>
        <v>93</v>
      </c>
      <c r="AP36" s="22" t="str">
        <f t="shared" si="7"/>
        <v>A+</v>
      </c>
      <c r="AQ36" s="22">
        <f t="shared" si="21"/>
        <v>92</v>
      </c>
      <c r="AR36" s="22" t="str">
        <f t="shared" si="8"/>
        <v>A+</v>
      </c>
      <c r="AS36" s="22">
        <f t="shared" si="22"/>
        <v>74</v>
      </c>
      <c r="AT36" s="22" t="str">
        <f t="shared" si="9"/>
        <v>A</v>
      </c>
      <c r="AU36" s="22">
        <f t="shared" si="23"/>
        <v>91</v>
      </c>
      <c r="AV36" s="22" t="str">
        <f t="shared" si="10"/>
        <v>A+</v>
      </c>
      <c r="AW36" s="22">
        <f t="shared" si="24"/>
        <v>817</v>
      </c>
      <c r="AX36" s="22" t="str">
        <f t="shared" si="11"/>
        <v>A</v>
      </c>
      <c r="AY36" s="10">
        <v>179</v>
      </c>
      <c r="AZ36" s="22">
        <f t="shared" si="12"/>
        <v>82</v>
      </c>
      <c r="BA36" s="33" t="str">
        <f t="shared" si="25"/>
        <v>Passed</v>
      </c>
    </row>
    <row r="37" spans="1:53" s="15" customFormat="1" ht="16.5" customHeight="1" x14ac:dyDescent="0.25">
      <c r="A37" s="10">
        <v>30</v>
      </c>
      <c r="B37" s="10">
        <v>933</v>
      </c>
      <c r="C37" s="11" t="s">
        <v>327</v>
      </c>
      <c r="D37" s="37" t="s">
        <v>22</v>
      </c>
      <c r="E37" s="37" t="s">
        <v>39</v>
      </c>
      <c r="F37" s="38">
        <v>40345</v>
      </c>
      <c r="G37" s="38">
        <v>36746</v>
      </c>
      <c r="H37" s="14" t="s">
        <v>158</v>
      </c>
      <c r="I37" s="10">
        <v>36</v>
      </c>
      <c r="J37" s="10">
        <v>32</v>
      </c>
      <c r="K37" s="10">
        <v>50</v>
      </c>
      <c r="L37" s="10">
        <v>34</v>
      </c>
      <c r="M37" s="10">
        <v>22</v>
      </c>
      <c r="N37" s="10">
        <v>19</v>
      </c>
      <c r="O37" s="10">
        <v>44</v>
      </c>
      <c r="P37" s="10">
        <v>42</v>
      </c>
      <c r="Q37" s="10">
        <v>39</v>
      </c>
      <c r="R37" s="10">
        <v>47</v>
      </c>
      <c r="S37" s="10">
        <v>21</v>
      </c>
      <c r="T37" s="10">
        <v>14</v>
      </c>
      <c r="U37" s="10">
        <v>31</v>
      </c>
      <c r="V37" s="10">
        <v>37</v>
      </c>
      <c r="W37" s="10">
        <v>97</v>
      </c>
      <c r="X37" s="10">
        <v>96</v>
      </c>
      <c r="Y37" s="10">
        <v>77</v>
      </c>
      <c r="Z37" s="10">
        <v>97</v>
      </c>
      <c r="AA37" s="22">
        <f t="shared" si="13"/>
        <v>78</v>
      </c>
      <c r="AB37" s="22" t="str">
        <f t="shared" si="0"/>
        <v>A</v>
      </c>
      <c r="AC37" s="22">
        <f t="shared" si="14"/>
        <v>71</v>
      </c>
      <c r="AD37" s="22" t="str">
        <f t="shared" si="1"/>
        <v>A</v>
      </c>
      <c r="AE37" s="22">
        <f t="shared" si="15"/>
        <v>97</v>
      </c>
      <c r="AF37" s="22" t="str">
        <f t="shared" si="2"/>
        <v>A+</v>
      </c>
      <c r="AG37" s="22">
        <f t="shared" si="16"/>
        <v>55</v>
      </c>
      <c r="AH37" s="22" t="str">
        <f t="shared" si="3"/>
        <v>B+</v>
      </c>
      <c r="AI37" s="22">
        <f t="shared" si="17"/>
        <v>36</v>
      </c>
      <c r="AJ37" s="22" t="str">
        <f t="shared" si="4"/>
        <v>A</v>
      </c>
      <c r="AK37" s="22">
        <f t="shared" si="18"/>
        <v>50</v>
      </c>
      <c r="AL37" s="22" t="str">
        <f t="shared" si="5"/>
        <v>A+</v>
      </c>
      <c r="AM37" s="22">
        <f t="shared" si="19"/>
        <v>81</v>
      </c>
      <c r="AN37" s="22" t="str">
        <f t="shared" si="6"/>
        <v>A</v>
      </c>
      <c r="AO37" s="22">
        <f t="shared" si="20"/>
        <v>97</v>
      </c>
      <c r="AP37" s="22" t="str">
        <f t="shared" si="7"/>
        <v>A+</v>
      </c>
      <c r="AQ37" s="22">
        <f t="shared" si="21"/>
        <v>96</v>
      </c>
      <c r="AR37" s="22" t="str">
        <f t="shared" si="8"/>
        <v>A+</v>
      </c>
      <c r="AS37" s="22">
        <f t="shared" si="22"/>
        <v>77</v>
      </c>
      <c r="AT37" s="22" t="str">
        <f t="shared" si="9"/>
        <v>A</v>
      </c>
      <c r="AU37" s="22">
        <f t="shared" si="23"/>
        <v>97</v>
      </c>
      <c r="AV37" s="22" t="str">
        <f t="shared" si="10"/>
        <v>A+</v>
      </c>
      <c r="AW37" s="22">
        <f t="shared" si="24"/>
        <v>835</v>
      </c>
      <c r="AX37" s="22" t="str">
        <f t="shared" si="11"/>
        <v>A</v>
      </c>
      <c r="AY37" s="10">
        <v>206</v>
      </c>
      <c r="AZ37" s="22">
        <f t="shared" si="12"/>
        <v>94</v>
      </c>
      <c r="BA37" s="33" t="str">
        <f t="shared" si="25"/>
        <v>Passed</v>
      </c>
    </row>
    <row r="38" spans="1:53" s="15" customFormat="1" ht="16.5" customHeight="1" x14ac:dyDescent="0.25">
      <c r="A38" s="10">
        <v>31</v>
      </c>
      <c r="B38" s="10">
        <v>949</v>
      </c>
      <c r="C38" s="16" t="s">
        <v>328</v>
      </c>
      <c r="D38" s="37" t="s">
        <v>22</v>
      </c>
      <c r="E38" s="37" t="s">
        <v>41</v>
      </c>
      <c r="F38" s="38">
        <v>40347</v>
      </c>
      <c r="G38" s="38">
        <v>36410</v>
      </c>
      <c r="H38" s="14" t="s">
        <v>159</v>
      </c>
      <c r="I38" s="10">
        <v>36</v>
      </c>
      <c r="J38" s="10">
        <v>42</v>
      </c>
      <c r="K38" s="10">
        <v>46</v>
      </c>
      <c r="L38" s="10">
        <v>38</v>
      </c>
      <c r="M38" s="10">
        <v>22</v>
      </c>
      <c r="N38" s="10">
        <v>18</v>
      </c>
      <c r="O38" s="10">
        <v>44</v>
      </c>
      <c r="P38" s="10">
        <v>48</v>
      </c>
      <c r="Q38" s="10">
        <v>43</v>
      </c>
      <c r="R38" s="10">
        <v>48</v>
      </c>
      <c r="S38" s="10">
        <v>23</v>
      </c>
      <c r="T38" s="10">
        <v>19</v>
      </c>
      <c r="U38" s="10">
        <v>36</v>
      </c>
      <c r="V38" s="10">
        <v>40</v>
      </c>
      <c r="W38" s="10">
        <v>93</v>
      </c>
      <c r="X38" s="10">
        <v>92</v>
      </c>
      <c r="Y38" s="10">
        <v>74</v>
      </c>
      <c r="Z38" s="10">
        <v>91</v>
      </c>
      <c r="AA38" s="22">
        <f t="shared" si="13"/>
        <v>84</v>
      </c>
      <c r="AB38" s="22" t="str">
        <f t="shared" si="0"/>
        <v>A</v>
      </c>
      <c r="AC38" s="22">
        <f t="shared" si="14"/>
        <v>85</v>
      </c>
      <c r="AD38" s="22" t="str">
        <f t="shared" si="1"/>
        <v>A</v>
      </c>
      <c r="AE38" s="22">
        <f t="shared" si="15"/>
        <v>94</v>
      </c>
      <c r="AF38" s="22" t="str">
        <f t="shared" si="2"/>
        <v>A+</v>
      </c>
      <c r="AG38" s="22">
        <f t="shared" si="16"/>
        <v>61</v>
      </c>
      <c r="AH38" s="22" t="str">
        <f t="shared" si="3"/>
        <v>B+</v>
      </c>
      <c r="AI38" s="22">
        <f t="shared" si="17"/>
        <v>41</v>
      </c>
      <c r="AJ38" s="22" t="str">
        <f t="shared" si="4"/>
        <v>A</v>
      </c>
      <c r="AK38" s="22">
        <f t="shared" si="18"/>
        <v>54</v>
      </c>
      <c r="AL38" s="22" t="str">
        <f t="shared" si="5"/>
        <v>A+</v>
      </c>
      <c r="AM38" s="22">
        <f t="shared" si="19"/>
        <v>84</v>
      </c>
      <c r="AN38" s="22" t="str">
        <f t="shared" si="6"/>
        <v>A</v>
      </c>
      <c r="AO38" s="22">
        <f t="shared" si="20"/>
        <v>93</v>
      </c>
      <c r="AP38" s="22" t="str">
        <f t="shared" si="7"/>
        <v>A+</v>
      </c>
      <c r="AQ38" s="22">
        <f t="shared" si="21"/>
        <v>92</v>
      </c>
      <c r="AR38" s="22" t="str">
        <f t="shared" si="8"/>
        <v>A+</v>
      </c>
      <c r="AS38" s="22">
        <f t="shared" si="22"/>
        <v>74</v>
      </c>
      <c r="AT38" s="22" t="str">
        <f t="shared" si="9"/>
        <v>A</v>
      </c>
      <c r="AU38" s="22">
        <f t="shared" si="23"/>
        <v>91</v>
      </c>
      <c r="AV38" s="22" t="str">
        <f t="shared" si="10"/>
        <v>A+</v>
      </c>
      <c r="AW38" s="22">
        <f t="shared" si="24"/>
        <v>853</v>
      </c>
      <c r="AX38" s="22" t="str">
        <f t="shared" si="11"/>
        <v>A</v>
      </c>
      <c r="AY38" s="10">
        <v>203</v>
      </c>
      <c r="AZ38" s="22">
        <f t="shared" si="12"/>
        <v>93</v>
      </c>
      <c r="BA38" s="33" t="str">
        <f t="shared" si="25"/>
        <v>Passed</v>
      </c>
    </row>
    <row r="39" spans="1:53" s="15" customFormat="1" ht="16.5" customHeight="1" x14ac:dyDescent="0.25">
      <c r="A39" s="10">
        <v>32</v>
      </c>
      <c r="B39" s="10">
        <v>929</v>
      </c>
      <c r="C39" s="11" t="s">
        <v>329</v>
      </c>
      <c r="D39" s="37" t="s">
        <v>22</v>
      </c>
      <c r="E39" s="37" t="s">
        <v>41</v>
      </c>
      <c r="F39" s="38">
        <v>40344</v>
      </c>
      <c r="G39" s="38">
        <v>36657</v>
      </c>
      <c r="H39" s="14" t="s">
        <v>65</v>
      </c>
      <c r="I39" s="10">
        <v>16</v>
      </c>
      <c r="J39" s="10">
        <v>14</v>
      </c>
      <c r="K39" s="10">
        <v>18</v>
      </c>
      <c r="L39" s="10">
        <v>24</v>
      </c>
      <c r="M39" s="10">
        <v>22</v>
      </c>
      <c r="N39" s="10">
        <v>13</v>
      </c>
      <c r="O39" s="10">
        <v>26</v>
      </c>
      <c r="P39" s="10">
        <v>21</v>
      </c>
      <c r="Q39" s="10">
        <v>21</v>
      </c>
      <c r="R39" s="10">
        <v>23</v>
      </c>
      <c r="S39" s="10">
        <v>19</v>
      </c>
      <c r="T39" s="10">
        <v>4</v>
      </c>
      <c r="U39" s="10">
        <v>29</v>
      </c>
      <c r="V39" s="10">
        <v>32</v>
      </c>
      <c r="W39" s="10">
        <v>87</v>
      </c>
      <c r="X39" s="10">
        <v>86</v>
      </c>
      <c r="Y39" s="10">
        <v>69</v>
      </c>
      <c r="Z39" s="10">
        <v>87</v>
      </c>
      <c r="AA39" s="22">
        <f t="shared" si="13"/>
        <v>37</v>
      </c>
      <c r="AB39" s="22" t="str">
        <f t="shared" si="0"/>
        <v>C</v>
      </c>
      <c r="AC39" s="22">
        <f t="shared" si="14"/>
        <v>35</v>
      </c>
      <c r="AD39" s="22" t="str">
        <f t="shared" si="1"/>
        <v>C</v>
      </c>
      <c r="AE39" s="22">
        <f t="shared" si="15"/>
        <v>41</v>
      </c>
      <c r="AF39" s="22" t="str">
        <f t="shared" si="2"/>
        <v>B</v>
      </c>
      <c r="AG39" s="22">
        <f t="shared" si="16"/>
        <v>43</v>
      </c>
      <c r="AH39" s="22" t="str">
        <f t="shared" si="3"/>
        <v>B</v>
      </c>
      <c r="AI39" s="22">
        <f t="shared" si="17"/>
        <v>26</v>
      </c>
      <c r="AJ39" s="22" t="str">
        <f t="shared" si="4"/>
        <v>B+</v>
      </c>
      <c r="AK39" s="22">
        <f t="shared" si="18"/>
        <v>42</v>
      </c>
      <c r="AL39" s="22" t="str">
        <f t="shared" si="5"/>
        <v>A</v>
      </c>
      <c r="AM39" s="22">
        <f t="shared" si="19"/>
        <v>58</v>
      </c>
      <c r="AN39" s="22" t="str">
        <f t="shared" si="6"/>
        <v>B+</v>
      </c>
      <c r="AO39" s="22">
        <f t="shared" si="20"/>
        <v>87</v>
      </c>
      <c r="AP39" s="22" t="str">
        <f t="shared" si="7"/>
        <v>A</v>
      </c>
      <c r="AQ39" s="22">
        <f t="shared" si="21"/>
        <v>86</v>
      </c>
      <c r="AR39" s="22" t="str">
        <f t="shared" si="8"/>
        <v>A</v>
      </c>
      <c r="AS39" s="22">
        <f t="shared" si="22"/>
        <v>69</v>
      </c>
      <c r="AT39" s="22" t="str">
        <f t="shared" si="9"/>
        <v>B+</v>
      </c>
      <c r="AU39" s="22">
        <f t="shared" si="23"/>
        <v>87</v>
      </c>
      <c r="AV39" s="22" t="str">
        <f t="shared" si="10"/>
        <v>A</v>
      </c>
      <c r="AW39" s="22">
        <f t="shared" si="24"/>
        <v>611</v>
      </c>
      <c r="AX39" s="22" t="str">
        <f t="shared" si="11"/>
        <v>B+</v>
      </c>
      <c r="AY39" s="10">
        <v>163</v>
      </c>
      <c r="AZ39" s="22">
        <f t="shared" si="12"/>
        <v>75</v>
      </c>
      <c r="BA39" s="33" t="str">
        <f t="shared" si="25"/>
        <v>Passed</v>
      </c>
    </row>
    <row r="40" spans="1:53" s="15" customFormat="1" ht="16.5" customHeight="1" x14ac:dyDescent="0.25">
      <c r="A40" s="10">
        <v>33</v>
      </c>
      <c r="B40" s="10">
        <v>1170</v>
      </c>
      <c r="C40" s="11" t="s">
        <v>331</v>
      </c>
      <c r="D40" s="37" t="s">
        <v>22</v>
      </c>
      <c r="E40" s="37" t="s">
        <v>41</v>
      </c>
      <c r="F40" s="38">
        <v>41452</v>
      </c>
      <c r="G40" s="38">
        <v>36683</v>
      </c>
      <c r="H40" s="14" t="s">
        <v>55</v>
      </c>
      <c r="I40" s="10">
        <v>10</v>
      </c>
      <c r="J40" s="10">
        <v>10</v>
      </c>
      <c r="K40" s="10">
        <v>18</v>
      </c>
      <c r="L40" s="10">
        <v>20</v>
      </c>
      <c r="M40" s="10">
        <v>22</v>
      </c>
      <c r="N40" s="10">
        <v>9</v>
      </c>
      <c r="O40" s="10">
        <v>18</v>
      </c>
      <c r="P40" s="10">
        <v>48</v>
      </c>
      <c r="Q40" s="10">
        <v>13</v>
      </c>
      <c r="R40" s="10">
        <v>20</v>
      </c>
      <c r="S40" s="10">
        <v>18</v>
      </c>
      <c r="T40" s="10">
        <v>1</v>
      </c>
      <c r="U40" s="10">
        <v>23</v>
      </c>
      <c r="V40" s="10">
        <v>27</v>
      </c>
      <c r="W40" s="10">
        <v>94</v>
      </c>
      <c r="X40" s="10">
        <v>93</v>
      </c>
      <c r="Y40" s="10">
        <v>74</v>
      </c>
      <c r="Z40" s="10">
        <v>94</v>
      </c>
      <c r="AA40" s="22">
        <f t="shared" si="13"/>
        <v>58</v>
      </c>
      <c r="AB40" s="22" t="str">
        <f t="shared" si="0"/>
        <v>B+</v>
      </c>
      <c r="AC40" s="22">
        <f t="shared" si="14"/>
        <v>23</v>
      </c>
      <c r="AD40" s="22" t="str">
        <f t="shared" si="1"/>
        <v>C</v>
      </c>
      <c r="AE40" s="22">
        <f t="shared" si="15"/>
        <v>38</v>
      </c>
      <c r="AF40" s="22" t="str">
        <f t="shared" si="2"/>
        <v>C</v>
      </c>
      <c r="AG40" s="22">
        <f t="shared" si="16"/>
        <v>38</v>
      </c>
      <c r="AH40" s="22" t="str">
        <f t="shared" si="3"/>
        <v>C</v>
      </c>
      <c r="AI40" s="22">
        <f t="shared" si="17"/>
        <v>23</v>
      </c>
      <c r="AJ40" s="22" t="str">
        <f t="shared" si="4"/>
        <v>B</v>
      </c>
      <c r="AK40" s="22">
        <f t="shared" si="18"/>
        <v>32</v>
      </c>
      <c r="AL40" s="22" t="str">
        <f t="shared" si="5"/>
        <v>B+</v>
      </c>
      <c r="AM40" s="22">
        <f t="shared" si="19"/>
        <v>45</v>
      </c>
      <c r="AN40" s="22" t="str">
        <f t="shared" si="6"/>
        <v>B</v>
      </c>
      <c r="AO40" s="22">
        <f t="shared" si="20"/>
        <v>94</v>
      </c>
      <c r="AP40" s="22" t="str">
        <f t="shared" si="7"/>
        <v>A+</v>
      </c>
      <c r="AQ40" s="22">
        <f t="shared" si="21"/>
        <v>93</v>
      </c>
      <c r="AR40" s="22" t="str">
        <f t="shared" si="8"/>
        <v>A+</v>
      </c>
      <c r="AS40" s="22">
        <f t="shared" si="22"/>
        <v>74</v>
      </c>
      <c r="AT40" s="22" t="str">
        <f t="shared" si="9"/>
        <v>A</v>
      </c>
      <c r="AU40" s="22">
        <f t="shared" si="23"/>
        <v>94</v>
      </c>
      <c r="AV40" s="22" t="str">
        <f t="shared" si="10"/>
        <v>A+</v>
      </c>
      <c r="AW40" s="22">
        <f t="shared" si="24"/>
        <v>612</v>
      </c>
      <c r="AX40" s="22" t="str">
        <f t="shared" si="11"/>
        <v>B+</v>
      </c>
      <c r="AY40" s="10">
        <v>182</v>
      </c>
      <c r="AZ40" s="22">
        <f t="shared" si="12"/>
        <v>83</v>
      </c>
      <c r="BA40" s="33" t="str">
        <f t="shared" si="25"/>
        <v>Passed</v>
      </c>
    </row>
    <row r="41" spans="1:53" s="15" customFormat="1" ht="16.5" customHeight="1" x14ac:dyDescent="0.25">
      <c r="A41" s="10">
        <v>34</v>
      </c>
      <c r="B41" s="10">
        <v>1125</v>
      </c>
      <c r="C41" s="11" t="s">
        <v>332</v>
      </c>
      <c r="D41" s="37" t="s">
        <v>22</v>
      </c>
      <c r="E41" s="37" t="s">
        <v>39</v>
      </c>
      <c r="F41" s="38">
        <v>41143</v>
      </c>
      <c r="G41" s="38">
        <v>36453</v>
      </c>
      <c r="H41" s="14" t="s">
        <v>160</v>
      </c>
      <c r="I41" s="10">
        <v>44</v>
      </c>
      <c r="J41" s="10">
        <v>38</v>
      </c>
      <c r="K41" s="10">
        <v>46</v>
      </c>
      <c r="L41" s="10">
        <v>38</v>
      </c>
      <c r="M41" s="10">
        <v>24</v>
      </c>
      <c r="N41" s="10">
        <v>21</v>
      </c>
      <c r="O41" s="10">
        <v>48</v>
      </c>
      <c r="P41" s="10">
        <v>45</v>
      </c>
      <c r="Q41" s="10">
        <v>44</v>
      </c>
      <c r="R41" s="10">
        <v>42</v>
      </c>
      <c r="S41" s="10">
        <v>38</v>
      </c>
      <c r="T41" s="10">
        <v>17</v>
      </c>
      <c r="U41" s="10">
        <v>38</v>
      </c>
      <c r="V41" s="10">
        <v>40</v>
      </c>
      <c r="W41" s="10">
        <v>90</v>
      </c>
      <c r="X41" s="10">
        <v>89</v>
      </c>
      <c r="Y41" s="10">
        <v>71</v>
      </c>
      <c r="Z41" s="10">
        <v>88</v>
      </c>
      <c r="AA41" s="22">
        <f t="shared" si="13"/>
        <v>89</v>
      </c>
      <c r="AB41" s="22" t="str">
        <f t="shared" si="0"/>
        <v>A</v>
      </c>
      <c r="AC41" s="22">
        <f t="shared" si="14"/>
        <v>82</v>
      </c>
      <c r="AD41" s="22" t="str">
        <f t="shared" si="1"/>
        <v>A</v>
      </c>
      <c r="AE41" s="22">
        <f t="shared" si="15"/>
        <v>88</v>
      </c>
      <c r="AF41" s="22" t="str">
        <f t="shared" si="2"/>
        <v>A</v>
      </c>
      <c r="AG41" s="22">
        <f t="shared" si="16"/>
        <v>76</v>
      </c>
      <c r="AH41" s="22" t="str">
        <f t="shared" si="3"/>
        <v>A</v>
      </c>
      <c r="AI41" s="22">
        <f t="shared" si="17"/>
        <v>41</v>
      </c>
      <c r="AJ41" s="22" t="str">
        <f t="shared" si="4"/>
        <v>A</v>
      </c>
      <c r="AK41" s="22">
        <f t="shared" si="18"/>
        <v>59</v>
      </c>
      <c r="AL41" s="22" t="str">
        <f t="shared" si="5"/>
        <v>A+</v>
      </c>
      <c r="AM41" s="22">
        <f t="shared" si="19"/>
        <v>88</v>
      </c>
      <c r="AN41" s="22" t="str">
        <f t="shared" si="6"/>
        <v>A</v>
      </c>
      <c r="AO41" s="22">
        <f t="shared" si="20"/>
        <v>90</v>
      </c>
      <c r="AP41" s="22" t="str">
        <f t="shared" si="7"/>
        <v>A</v>
      </c>
      <c r="AQ41" s="22">
        <f t="shared" si="21"/>
        <v>89</v>
      </c>
      <c r="AR41" s="22" t="str">
        <f t="shared" si="8"/>
        <v>A</v>
      </c>
      <c r="AS41" s="22">
        <f t="shared" si="22"/>
        <v>71</v>
      </c>
      <c r="AT41" s="22" t="str">
        <f t="shared" si="9"/>
        <v>A</v>
      </c>
      <c r="AU41" s="22">
        <f t="shared" si="23"/>
        <v>88</v>
      </c>
      <c r="AV41" s="22" t="str">
        <f t="shared" si="10"/>
        <v>A</v>
      </c>
      <c r="AW41" s="22">
        <f t="shared" si="24"/>
        <v>861</v>
      </c>
      <c r="AX41" s="22" t="str">
        <f t="shared" si="11"/>
        <v>A</v>
      </c>
      <c r="AY41" s="10">
        <v>194</v>
      </c>
      <c r="AZ41" s="22">
        <f t="shared" si="12"/>
        <v>89</v>
      </c>
      <c r="BA41" s="33" t="str">
        <f t="shared" si="25"/>
        <v>Passed</v>
      </c>
    </row>
    <row r="42" spans="1:53" s="15" customFormat="1" ht="16.5" customHeight="1" x14ac:dyDescent="0.25">
      <c r="A42" s="10">
        <v>35</v>
      </c>
      <c r="B42" s="10">
        <v>975</v>
      </c>
      <c r="C42" s="11" t="s">
        <v>333</v>
      </c>
      <c r="D42" s="37" t="s">
        <v>22</v>
      </c>
      <c r="E42" s="37" t="s">
        <v>41</v>
      </c>
      <c r="F42" s="38">
        <v>40351</v>
      </c>
      <c r="G42" s="38">
        <v>36743</v>
      </c>
      <c r="H42" s="14" t="s">
        <v>68</v>
      </c>
      <c r="I42" s="10">
        <v>48</v>
      </c>
      <c r="J42" s="10">
        <v>38</v>
      </c>
      <c r="K42" s="10">
        <v>46</v>
      </c>
      <c r="L42" s="10">
        <v>42</v>
      </c>
      <c r="M42" s="10">
        <v>22</v>
      </c>
      <c r="N42" s="10">
        <v>20</v>
      </c>
      <c r="O42" s="10">
        <v>44</v>
      </c>
      <c r="P42" s="10">
        <v>50</v>
      </c>
      <c r="Q42" s="10">
        <v>44</v>
      </c>
      <c r="R42" s="10">
        <v>47</v>
      </c>
      <c r="S42" s="10">
        <v>45</v>
      </c>
      <c r="T42" s="10">
        <v>14</v>
      </c>
      <c r="U42" s="10">
        <v>40</v>
      </c>
      <c r="V42" s="10">
        <v>40</v>
      </c>
      <c r="W42" s="10">
        <v>96</v>
      </c>
      <c r="X42" s="10">
        <v>95</v>
      </c>
      <c r="Y42" s="10">
        <v>76</v>
      </c>
      <c r="Z42" s="10">
        <v>96</v>
      </c>
      <c r="AA42" s="22">
        <f t="shared" si="13"/>
        <v>98</v>
      </c>
      <c r="AB42" s="22" t="str">
        <f t="shared" si="0"/>
        <v>A+</v>
      </c>
      <c r="AC42" s="22">
        <f t="shared" si="14"/>
        <v>82</v>
      </c>
      <c r="AD42" s="22" t="str">
        <f t="shared" si="1"/>
        <v>A</v>
      </c>
      <c r="AE42" s="22">
        <f t="shared" si="15"/>
        <v>93</v>
      </c>
      <c r="AF42" s="22" t="str">
        <f t="shared" si="2"/>
        <v>A+</v>
      </c>
      <c r="AG42" s="22">
        <f t="shared" si="16"/>
        <v>87</v>
      </c>
      <c r="AH42" s="22" t="str">
        <f t="shared" si="3"/>
        <v>A</v>
      </c>
      <c r="AI42" s="22">
        <f t="shared" si="17"/>
        <v>36</v>
      </c>
      <c r="AJ42" s="22" t="str">
        <f t="shared" si="4"/>
        <v>A</v>
      </c>
      <c r="AK42" s="22">
        <f t="shared" si="18"/>
        <v>60</v>
      </c>
      <c r="AL42" s="22" t="str">
        <f t="shared" si="5"/>
        <v>A+</v>
      </c>
      <c r="AM42" s="22">
        <f t="shared" si="19"/>
        <v>84</v>
      </c>
      <c r="AN42" s="22" t="str">
        <f t="shared" si="6"/>
        <v>A</v>
      </c>
      <c r="AO42" s="22">
        <f t="shared" si="20"/>
        <v>96</v>
      </c>
      <c r="AP42" s="22" t="str">
        <f t="shared" si="7"/>
        <v>A+</v>
      </c>
      <c r="AQ42" s="22">
        <f t="shared" si="21"/>
        <v>95</v>
      </c>
      <c r="AR42" s="22" t="str">
        <f t="shared" si="8"/>
        <v>A+</v>
      </c>
      <c r="AS42" s="22">
        <f t="shared" si="22"/>
        <v>76</v>
      </c>
      <c r="AT42" s="22" t="str">
        <f t="shared" si="9"/>
        <v>A</v>
      </c>
      <c r="AU42" s="22">
        <f t="shared" si="23"/>
        <v>96</v>
      </c>
      <c r="AV42" s="22" t="str">
        <f t="shared" si="10"/>
        <v>A+</v>
      </c>
      <c r="AW42" s="22">
        <f t="shared" si="24"/>
        <v>903</v>
      </c>
      <c r="AX42" s="22" t="str">
        <f t="shared" si="11"/>
        <v>A</v>
      </c>
      <c r="AY42" s="10">
        <v>203</v>
      </c>
      <c r="AZ42" s="22">
        <f t="shared" si="12"/>
        <v>93</v>
      </c>
      <c r="BA42" s="33" t="str">
        <f t="shared" si="25"/>
        <v>Passed</v>
      </c>
    </row>
    <row r="43" spans="1:53" s="15" customFormat="1" ht="16.5" customHeight="1" x14ac:dyDescent="0.25">
      <c r="A43" s="10">
        <v>36</v>
      </c>
      <c r="B43" s="10">
        <v>938</v>
      </c>
      <c r="C43" s="11" t="s">
        <v>334</v>
      </c>
      <c r="D43" s="37" t="s">
        <v>22</v>
      </c>
      <c r="E43" s="37" t="s">
        <v>41</v>
      </c>
      <c r="F43" s="38">
        <v>40345</v>
      </c>
      <c r="G43" s="38">
        <v>36477</v>
      </c>
      <c r="H43" s="14" t="s">
        <v>161</v>
      </c>
      <c r="I43" s="10">
        <v>42</v>
      </c>
      <c r="J43" s="10">
        <v>42</v>
      </c>
      <c r="K43" s="10">
        <v>42</v>
      </c>
      <c r="L43" s="10">
        <v>40</v>
      </c>
      <c r="M43" s="10">
        <v>25</v>
      </c>
      <c r="N43" s="10">
        <v>21</v>
      </c>
      <c r="O43" s="10">
        <v>48</v>
      </c>
      <c r="P43" s="10">
        <v>48</v>
      </c>
      <c r="Q43" s="10">
        <v>44</v>
      </c>
      <c r="R43" s="10">
        <v>46</v>
      </c>
      <c r="S43" s="10">
        <v>41</v>
      </c>
      <c r="T43" s="10">
        <v>11</v>
      </c>
      <c r="U43" s="10">
        <v>38</v>
      </c>
      <c r="V43" s="10">
        <v>43</v>
      </c>
      <c r="W43" s="10">
        <v>93</v>
      </c>
      <c r="X43" s="10">
        <v>92</v>
      </c>
      <c r="Y43" s="10">
        <v>74</v>
      </c>
      <c r="Z43" s="10">
        <v>91</v>
      </c>
      <c r="AA43" s="22">
        <f t="shared" si="13"/>
        <v>90</v>
      </c>
      <c r="AB43" s="22" t="str">
        <f t="shared" si="0"/>
        <v>A</v>
      </c>
      <c r="AC43" s="22">
        <f t="shared" si="14"/>
        <v>86</v>
      </c>
      <c r="AD43" s="22" t="str">
        <f t="shared" si="1"/>
        <v>A</v>
      </c>
      <c r="AE43" s="22">
        <f t="shared" si="15"/>
        <v>88</v>
      </c>
      <c r="AF43" s="22" t="str">
        <f t="shared" si="2"/>
        <v>A</v>
      </c>
      <c r="AG43" s="22">
        <f t="shared" si="16"/>
        <v>81</v>
      </c>
      <c r="AH43" s="22" t="str">
        <f t="shared" si="3"/>
        <v>A</v>
      </c>
      <c r="AI43" s="22">
        <f t="shared" si="17"/>
        <v>36</v>
      </c>
      <c r="AJ43" s="22" t="str">
        <f t="shared" si="4"/>
        <v>A</v>
      </c>
      <c r="AK43" s="22">
        <f t="shared" si="18"/>
        <v>59</v>
      </c>
      <c r="AL43" s="22" t="str">
        <f t="shared" si="5"/>
        <v>A+</v>
      </c>
      <c r="AM43" s="22">
        <f t="shared" si="19"/>
        <v>91</v>
      </c>
      <c r="AN43" s="22" t="str">
        <f t="shared" si="6"/>
        <v>A+</v>
      </c>
      <c r="AO43" s="22">
        <f t="shared" si="20"/>
        <v>93</v>
      </c>
      <c r="AP43" s="22" t="str">
        <f t="shared" si="7"/>
        <v>A+</v>
      </c>
      <c r="AQ43" s="22">
        <f t="shared" si="21"/>
        <v>92</v>
      </c>
      <c r="AR43" s="22" t="str">
        <f t="shared" si="8"/>
        <v>A+</v>
      </c>
      <c r="AS43" s="22">
        <f t="shared" si="22"/>
        <v>74</v>
      </c>
      <c r="AT43" s="22" t="str">
        <f t="shared" si="9"/>
        <v>A</v>
      </c>
      <c r="AU43" s="22">
        <f t="shared" si="23"/>
        <v>91</v>
      </c>
      <c r="AV43" s="22" t="str">
        <f t="shared" si="10"/>
        <v>A+</v>
      </c>
      <c r="AW43" s="22">
        <f t="shared" si="24"/>
        <v>881</v>
      </c>
      <c r="AX43" s="22" t="str">
        <f t="shared" si="11"/>
        <v>A</v>
      </c>
      <c r="AY43" s="10">
        <v>202</v>
      </c>
      <c r="AZ43" s="22">
        <f t="shared" si="12"/>
        <v>93</v>
      </c>
      <c r="BA43" s="33" t="str">
        <f t="shared" si="25"/>
        <v>Passed</v>
      </c>
    </row>
    <row r="44" spans="1:53" s="15" customFormat="1" ht="16.5" customHeight="1" x14ac:dyDescent="0.25">
      <c r="A44" s="10">
        <v>37</v>
      </c>
      <c r="B44" s="10">
        <v>937</v>
      </c>
      <c r="C44" s="11" t="s">
        <v>335</v>
      </c>
      <c r="D44" s="37" t="s">
        <v>22</v>
      </c>
      <c r="E44" s="37" t="s">
        <v>41</v>
      </c>
      <c r="F44" s="38">
        <v>40345</v>
      </c>
      <c r="G44" s="38">
        <v>36477</v>
      </c>
      <c r="H44" s="14" t="s">
        <v>161</v>
      </c>
      <c r="I44" s="10">
        <v>42</v>
      </c>
      <c r="J44" s="10">
        <v>42</v>
      </c>
      <c r="K44" s="10">
        <v>36</v>
      </c>
      <c r="L44" s="10">
        <v>40</v>
      </c>
      <c r="M44" s="10">
        <v>25</v>
      </c>
      <c r="N44" s="10">
        <v>19</v>
      </c>
      <c r="O44" s="10">
        <v>48</v>
      </c>
      <c r="P44" s="10">
        <v>46</v>
      </c>
      <c r="Q44" s="10">
        <v>41</v>
      </c>
      <c r="R44" s="10">
        <v>46</v>
      </c>
      <c r="S44" s="10">
        <v>42</v>
      </c>
      <c r="T44" s="10">
        <v>16</v>
      </c>
      <c r="U44" s="10">
        <v>38</v>
      </c>
      <c r="V44" s="10">
        <v>42</v>
      </c>
      <c r="W44" s="10">
        <v>93</v>
      </c>
      <c r="X44" s="10">
        <v>92</v>
      </c>
      <c r="Y44" s="10">
        <v>74</v>
      </c>
      <c r="Z44" s="10">
        <v>93</v>
      </c>
      <c r="AA44" s="22">
        <f t="shared" si="13"/>
        <v>88</v>
      </c>
      <c r="AB44" s="22" t="str">
        <f t="shared" si="0"/>
        <v>A</v>
      </c>
      <c r="AC44" s="22">
        <f t="shared" si="14"/>
        <v>83</v>
      </c>
      <c r="AD44" s="22" t="str">
        <f t="shared" si="1"/>
        <v>A</v>
      </c>
      <c r="AE44" s="22">
        <f t="shared" si="15"/>
        <v>82</v>
      </c>
      <c r="AF44" s="22" t="str">
        <f t="shared" si="2"/>
        <v>A</v>
      </c>
      <c r="AG44" s="22">
        <f t="shared" si="16"/>
        <v>82</v>
      </c>
      <c r="AH44" s="22" t="str">
        <f t="shared" si="3"/>
        <v>A</v>
      </c>
      <c r="AI44" s="22">
        <f t="shared" si="17"/>
        <v>41</v>
      </c>
      <c r="AJ44" s="22" t="str">
        <f t="shared" si="4"/>
        <v>A</v>
      </c>
      <c r="AK44" s="22">
        <f t="shared" si="18"/>
        <v>57</v>
      </c>
      <c r="AL44" s="22" t="str">
        <f t="shared" si="5"/>
        <v>A+</v>
      </c>
      <c r="AM44" s="22">
        <f t="shared" si="19"/>
        <v>90</v>
      </c>
      <c r="AN44" s="22" t="str">
        <f t="shared" si="6"/>
        <v>A</v>
      </c>
      <c r="AO44" s="22">
        <f t="shared" si="20"/>
        <v>93</v>
      </c>
      <c r="AP44" s="22" t="str">
        <f t="shared" si="7"/>
        <v>A+</v>
      </c>
      <c r="AQ44" s="22">
        <f t="shared" si="21"/>
        <v>92</v>
      </c>
      <c r="AR44" s="22" t="str">
        <f t="shared" si="8"/>
        <v>A+</v>
      </c>
      <c r="AS44" s="22">
        <f t="shared" si="22"/>
        <v>74</v>
      </c>
      <c r="AT44" s="22" t="str">
        <f t="shared" si="9"/>
        <v>A</v>
      </c>
      <c r="AU44" s="22">
        <f t="shared" si="23"/>
        <v>93</v>
      </c>
      <c r="AV44" s="22" t="str">
        <f t="shared" si="10"/>
        <v>A+</v>
      </c>
      <c r="AW44" s="22">
        <f t="shared" si="24"/>
        <v>875</v>
      </c>
      <c r="AX44" s="22" t="str">
        <f t="shared" si="11"/>
        <v>A</v>
      </c>
      <c r="AY44" s="10">
        <v>196</v>
      </c>
      <c r="AZ44" s="22">
        <f t="shared" si="12"/>
        <v>90</v>
      </c>
      <c r="BA44" s="33" t="str">
        <f t="shared" si="25"/>
        <v>Passed</v>
      </c>
    </row>
    <row r="45" spans="1:53" ht="16.5" customHeight="1" x14ac:dyDescent="0.25">
      <c r="A45" s="10">
        <v>38</v>
      </c>
      <c r="B45" s="10">
        <v>985</v>
      </c>
      <c r="C45" s="11" t="s">
        <v>336</v>
      </c>
      <c r="D45" s="37" t="s">
        <v>22</v>
      </c>
      <c r="E45" s="37" t="s">
        <v>39</v>
      </c>
      <c r="F45" s="38">
        <v>40371</v>
      </c>
      <c r="G45" s="38">
        <v>36733</v>
      </c>
      <c r="H45" s="14" t="s">
        <v>162</v>
      </c>
      <c r="I45" s="10">
        <v>24</v>
      </c>
      <c r="J45" s="10">
        <v>32</v>
      </c>
      <c r="K45" s="10">
        <v>44</v>
      </c>
      <c r="L45" s="10">
        <v>22</v>
      </c>
      <c r="M45" s="10">
        <v>24</v>
      </c>
      <c r="N45" s="10">
        <v>14</v>
      </c>
      <c r="O45" s="10">
        <v>32</v>
      </c>
      <c r="P45" s="10">
        <v>40</v>
      </c>
      <c r="Q45" s="10">
        <v>38</v>
      </c>
      <c r="R45" s="10">
        <v>45</v>
      </c>
      <c r="S45" s="10">
        <v>38</v>
      </c>
      <c r="T45" s="10">
        <v>11</v>
      </c>
      <c r="U45" s="10">
        <v>33</v>
      </c>
      <c r="V45" s="10">
        <v>37</v>
      </c>
      <c r="W45" s="10">
        <v>94</v>
      </c>
      <c r="X45" s="10">
        <v>93</v>
      </c>
      <c r="Y45" s="10">
        <v>74</v>
      </c>
      <c r="Z45" s="10">
        <v>92</v>
      </c>
      <c r="AA45" s="22">
        <f t="shared" si="13"/>
        <v>64</v>
      </c>
      <c r="AB45" s="22" t="str">
        <f t="shared" si="0"/>
        <v>B+</v>
      </c>
      <c r="AC45" s="22">
        <f t="shared" si="14"/>
        <v>70</v>
      </c>
      <c r="AD45" s="22" t="str">
        <f t="shared" si="1"/>
        <v>B+</v>
      </c>
      <c r="AE45" s="22">
        <f t="shared" si="15"/>
        <v>89</v>
      </c>
      <c r="AF45" s="22" t="str">
        <f t="shared" si="2"/>
        <v>A</v>
      </c>
      <c r="AG45" s="22">
        <f t="shared" si="16"/>
        <v>60</v>
      </c>
      <c r="AH45" s="22" t="str">
        <f t="shared" si="3"/>
        <v>B+</v>
      </c>
      <c r="AI45" s="22">
        <f t="shared" si="17"/>
        <v>35</v>
      </c>
      <c r="AJ45" s="22" t="str">
        <f t="shared" si="4"/>
        <v>B+</v>
      </c>
      <c r="AK45" s="22">
        <f t="shared" si="18"/>
        <v>47</v>
      </c>
      <c r="AL45" s="22" t="str">
        <f t="shared" si="5"/>
        <v>A+</v>
      </c>
      <c r="AM45" s="22">
        <f t="shared" si="19"/>
        <v>69</v>
      </c>
      <c r="AN45" s="22" t="str">
        <f t="shared" si="6"/>
        <v>B+</v>
      </c>
      <c r="AO45" s="22">
        <f t="shared" si="20"/>
        <v>94</v>
      </c>
      <c r="AP45" s="22" t="str">
        <f t="shared" si="7"/>
        <v>A+</v>
      </c>
      <c r="AQ45" s="22">
        <f t="shared" si="21"/>
        <v>93</v>
      </c>
      <c r="AR45" s="22" t="str">
        <f t="shared" si="8"/>
        <v>A+</v>
      </c>
      <c r="AS45" s="22">
        <f t="shared" si="22"/>
        <v>74</v>
      </c>
      <c r="AT45" s="22" t="str">
        <f t="shared" si="9"/>
        <v>A</v>
      </c>
      <c r="AU45" s="22">
        <f t="shared" si="23"/>
        <v>92</v>
      </c>
      <c r="AV45" s="22" t="str">
        <f t="shared" si="10"/>
        <v>A+</v>
      </c>
      <c r="AW45" s="22">
        <f t="shared" si="24"/>
        <v>787</v>
      </c>
      <c r="AX45" s="22" t="str">
        <f t="shared" si="11"/>
        <v>A</v>
      </c>
      <c r="AY45" s="10">
        <v>169</v>
      </c>
      <c r="AZ45" s="22">
        <f t="shared" si="12"/>
        <v>78</v>
      </c>
      <c r="BA45" s="33" t="str">
        <f t="shared" si="25"/>
        <v>Passed</v>
      </c>
    </row>
    <row r="46" spans="1:53" ht="16.5" customHeight="1" x14ac:dyDescent="0.25">
      <c r="A46" s="10">
        <v>39</v>
      </c>
      <c r="B46" s="10">
        <v>1046</v>
      </c>
      <c r="C46" s="11" t="s">
        <v>337</v>
      </c>
      <c r="D46" s="37" t="s">
        <v>22</v>
      </c>
      <c r="E46" s="37" t="s">
        <v>42</v>
      </c>
      <c r="F46" s="38">
        <v>40721</v>
      </c>
      <c r="G46" s="38">
        <v>36640</v>
      </c>
      <c r="H46" s="14" t="s">
        <v>163</v>
      </c>
      <c r="I46" s="10">
        <v>2</v>
      </c>
      <c r="J46" s="10">
        <v>10</v>
      </c>
      <c r="K46" s="10">
        <v>34</v>
      </c>
      <c r="L46" s="10">
        <v>18</v>
      </c>
      <c r="M46" s="10">
        <v>12</v>
      </c>
      <c r="N46" s="10">
        <v>12</v>
      </c>
      <c r="O46" s="10">
        <v>12</v>
      </c>
      <c r="P46" s="10">
        <v>6</v>
      </c>
      <c r="Q46" s="10">
        <v>18</v>
      </c>
      <c r="R46" s="10">
        <v>14</v>
      </c>
      <c r="S46" s="10">
        <v>20</v>
      </c>
      <c r="T46" s="10">
        <v>1</v>
      </c>
      <c r="U46" s="10">
        <v>13</v>
      </c>
      <c r="V46" s="10">
        <v>30</v>
      </c>
      <c r="W46" s="10">
        <v>93</v>
      </c>
      <c r="X46" s="10">
        <v>92</v>
      </c>
      <c r="Y46" s="10">
        <v>74</v>
      </c>
      <c r="Z46" s="10">
        <v>93</v>
      </c>
      <c r="AA46" s="22">
        <f t="shared" si="13"/>
        <v>8</v>
      </c>
      <c r="AB46" s="22" t="str">
        <f t="shared" si="0"/>
        <v>C</v>
      </c>
      <c r="AC46" s="22">
        <f t="shared" si="14"/>
        <v>28</v>
      </c>
      <c r="AD46" s="22" t="str">
        <f t="shared" si="1"/>
        <v>C</v>
      </c>
      <c r="AE46" s="22">
        <f t="shared" si="15"/>
        <v>48</v>
      </c>
      <c r="AF46" s="22" t="str">
        <f t="shared" si="2"/>
        <v>B</v>
      </c>
      <c r="AG46" s="22">
        <f t="shared" si="16"/>
        <v>38</v>
      </c>
      <c r="AH46" s="22" t="str">
        <f t="shared" si="3"/>
        <v>C</v>
      </c>
      <c r="AI46" s="22">
        <f t="shared" si="17"/>
        <v>13</v>
      </c>
      <c r="AJ46" s="22" t="str">
        <f t="shared" si="4"/>
        <v>C</v>
      </c>
      <c r="AK46" s="22">
        <f t="shared" si="18"/>
        <v>25</v>
      </c>
      <c r="AL46" s="22" t="str">
        <f t="shared" si="5"/>
        <v>B</v>
      </c>
      <c r="AM46" s="22">
        <f t="shared" si="19"/>
        <v>42</v>
      </c>
      <c r="AN46" s="22" t="str">
        <f t="shared" si="6"/>
        <v>B</v>
      </c>
      <c r="AO46" s="22">
        <f t="shared" si="20"/>
        <v>93</v>
      </c>
      <c r="AP46" s="22" t="str">
        <f t="shared" si="7"/>
        <v>A+</v>
      </c>
      <c r="AQ46" s="22">
        <f t="shared" si="21"/>
        <v>92</v>
      </c>
      <c r="AR46" s="22" t="str">
        <f t="shared" si="8"/>
        <v>A+</v>
      </c>
      <c r="AS46" s="22">
        <f t="shared" si="22"/>
        <v>74</v>
      </c>
      <c r="AT46" s="22" t="str">
        <f t="shared" si="9"/>
        <v>A</v>
      </c>
      <c r="AU46" s="22">
        <f t="shared" si="23"/>
        <v>93</v>
      </c>
      <c r="AV46" s="22" t="str">
        <f t="shared" si="10"/>
        <v>A+</v>
      </c>
      <c r="AW46" s="22">
        <f t="shared" si="24"/>
        <v>554</v>
      </c>
      <c r="AX46" s="22" t="str">
        <f t="shared" si="11"/>
        <v>B+</v>
      </c>
      <c r="AY46" s="10">
        <v>166</v>
      </c>
      <c r="AZ46" s="22">
        <f t="shared" si="12"/>
        <v>76</v>
      </c>
      <c r="BA46" s="33" t="str">
        <f t="shared" si="25"/>
        <v>Passed</v>
      </c>
    </row>
    <row r="47" spans="1:53" ht="16.5" customHeight="1" x14ac:dyDescent="0.25">
      <c r="A47" s="10">
        <v>40</v>
      </c>
      <c r="B47" s="10">
        <v>952</v>
      </c>
      <c r="C47" s="16" t="s">
        <v>338</v>
      </c>
      <c r="D47" s="37" t="s">
        <v>22</v>
      </c>
      <c r="E47" s="37" t="s">
        <v>42</v>
      </c>
      <c r="F47" s="38">
        <v>40350</v>
      </c>
      <c r="G47" s="38">
        <v>36373</v>
      </c>
      <c r="H47" s="14" t="s">
        <v>54</v>
      </c>
      <c r="I47" s="10">
        <v>48</v>
      </c>
      <c r="J47" s="10">
        <v>40</v>
      </c>
      <c r="K47" s="10">
        <v>50</v>
      </c>
      <c r="L47" s="10">
        <v>44</v>
      </c>
      <c r="M47" s="10">
        <v>25</v>
      </c>
      <c r="N47" s="10">
        <v>20</v>
      </c>
      <c r="O47" s="10">
        <v>18</v>
      </c>
      <c r="P47" s="10">
        <v>49</v>
      </c>
      <c r="Q47" s="10">
        <v>46</v>
      </c>
      <c r="R47" s="10">
        <v>46</v>
      </c>
      <c r="S47" s="10">
        <v>44</v>
      </c>
      <c r="T47" s="10">
        <v>16</v>
      </c>
      <c r="U47" s="10">
        <v>47</v>
      </c>
      <c r="V47" s="10">
        <v>41</v>
      </c>
      <c r="W47" s="10">
        <v>96</v>
      </c>
      <c r="X47" s="10">
        <v>95</v>
      </c>
      <c r="Y47" s="10">
        <v>76</v>
      </c>
      <c r="Z47" s="10">
        <v>94</v>
      </c>
      <c r="AA47" s="22">
        <f t="shared" si="13"/>
        <v>97</v>
      </c>
      <c r="AB47" s="22" t="str">
        <f t="shared" si="0"/>
        <v>A+</v>
      </c>
      <c r="AC47" s="22">
        <f t="shared" si="14"/>
        <v>86</v>
      </c>
      <c r="AD47" s="22" t="str">
        <f t="shared" si="1"/>
        <v>A</v>
      </c>
      <c r="AE47" s="22">
        <f t="shared" si="15"/>
        <v>96</v>
      </c>
      <c r="AF47" s="22" t="str">
        <f t="shared" si="2"/>
        <v>A+</v>
      </c>
      <c r="AG47" s="22">
        <f t="shared" si="16"/>
        <v>88</v>
      </c>
      <c r="AH47" s="22" t="str">
        <f t="shared" si="3"/>
        <v>A</v>
      </c>
      <c r="AI47" s="22">
        <f t="shared" si="17"/>
        <v>41</v>
      </c>
      <c r="AJ47" s="22" t="str">
        <f t="shared" si="4"/>
        <v>A</v>
      </c>
      <c r="AK47" s="22">
        <f t="shared" si="18"/>
        <v>67</v>
      </c>
      <c r="AL47" s="22" t="str">
        <f t="shared" si="5"/>
        <v>A+</v>
      </c>
      <c r="AM47" s="22">
        <f t="shared" si="19"/>
        <v>59</v>
      </c>
      <c r="AN47" s="22" t="str">
        <f t="shared" si="6"/>
        <v>B+</v>
      </c>
      <c r="AO47" s="22">
        <f t="shared" si="20"/>
        <v>96</v>
      </c>
      <c r="AP47" s="22" t="str">
        <f t="shared" si="7"/>
        <v>A+</v>
      </c>
      <c r="AQ47" s="22">
        <f t="shared" si="21"/>
        <v>95</v>
      </c>
      <c r="AR47" s="22" t="str">
        <f t="shared" si="8"/>
        <v>A+</v>
      </c>
      <c r="AS47" s="22">
        <f t="shared" si="22"/>
        <v>76</v>
      </c>
      <c r="AT47" s="22" t="str">
        <f t="shared" si="9"/>
        <v>A</v>
      </c>
      <c r="AU47" s="22">
        <f t="shared" si="23"/>
        <v>94</v>
      </c>
      <c r="AV47" s="22" t="str">
        <f t="shared" si="10"/>
        <v>A+</v>
      </c>
      <c r="AW47" s="22">
        <f t="shared" si="24"/>
        <v>895</v>
      </c>
      <c r="AX47" s="22" t="str">
        <f t="shared" si="11"/>
        <v>A</v>
      </c>
      <c r="AY47" s="10">
        <v>195</v>
      </c>
      <c r="AZ47" s="22">
        <f t="shared" si="12"/>
        <v>89</v>
      </c>
      <c r="BA47" s="33" t="str">
        <f t="shared" si="25"/>
        <v>Passed</v>
      </c>
    </row>
    <row r="48" spans="1:53" ht="16.5" customHeight="1" x14ac:dyDescent="0.25">
      <c r="A48" s="10">
        <v>41</v>
      </c>
      <c r="B48" s="10">
        <v>964</v>
      </c>
      <c r="C48" s="11" t="s">
        <v>339</v>
      </c>
      <c r="D48" s="37" t="s">
        <v>22</v>
      </c>
      <c r="E48" s="37" t="s">
        <v>39</v>
      </c>
      <c r="F48" s="38">
        <v>40350</v>
      </c>
      <c r="G48" s="38">
        <v>36662</v>
      </c>
      <c r="H48" s="14" t="s">
        <v>54</v>
      </c>
      <c r="I48" s="10">
        <v>46</v>
      </c>
      <c r="J48" s="10">
        <v>40</v>
      </c>
      <c r="K48" s="10">
        <v>50</v>
      </c>
      <c r="L48" s="10">
        <v>36</v>
      </c>
      <c r="M48" s="10">
        <v>25</v>
      </c>
      <c r="N48" s="10">
        <v>18</v>
      </c>
      <c r="O48" s="10">
        <v>40</v>
      </c>
      <c r="P48" s="10">
        <v>38</v>
      </c>
      <c r="Q48" s="10">
        <v>26</v>
      </c>
      <c r="R48" s="10">
        <v>30</v>
      </c>
      <c r="S48" s="10">
        <v>21</v>
      </c>
      <c r="T48" s="10">
        <v>19</v>
      </c>
      <c r="U48" s="10">
        <v>36</v>
      </c>
      <c r="V48" s="10">
        <v>38</v>
      </c>
      <c r="W48" s="10">
        <v>93</v>
      </c>
      <c r="X48" s="10">
        <v>92</v>
      </c>
      <c r="Y48" s="10">
        <v>74</v>
      </c>
      <c r="Z48" s="10">
        <v>93</v>
      </c>
      <c r="AA48" s="22">
        <f t="shared" si="13"/>
        <v>84</v>
      </c>
      <c r="AB48" s="22" t="str">
        <f t="shared" si="0"/>
        <v>A</v>
      </c>
      <c r="AC48" s="22">
        <f t="shared" si="14"/>
        <v>66</v>
      </c>
      <c r="AD48" s="22" t="str">
        <f t="shared" si="1"/>
        <v>B+</v>
      </c>
      <c r="AE48" s="22">
        <f t="shared" si="15"/>
        <v>80</v>
      </c>
      <c r="AF48" s="22" t="str">
        <f t="shared" si="2"/>
        <v>A</v>
      </c>
      <c r="AG48" s="22">
        <f t="shared" si="16"/>
        <v>57</v>
      </c>
      <c r="AH48" s="22" t="str">
        <f t="shared" si="3"/>
        <v>B+</v>
      </c>
      <c r="AI48" s="22">
        <f t="shared" si="17"/>
        <v>44</v>
      </c>
      <c r="AJ48" s="22" t="str">
        <f t="shared" si="4"/>
        <v>A</v>
      </c>
      <c r="AK48" s="22">
        <f t="shared" si="18"/>
        <v>54</v>
      </c>
      <c r="AL48" s="22" t="str">
        <f t="shared" si="5"/>
        <v>A+</v>
      </c>
      <c r="AM48" s="22">
        <f t="shared" si="19"/>
        <v>78</v>
      </c>
      <c r="AN48" s="22" t="str">
        <f t="shared" si="6"/>
        <v>A</v>
      </c>
      <c r="AO48" s="22">
        <f t="shared" si="20"/>
        <v>93</v>
      </c>
      <c r="AP48" s="22" t="str">
        <f t="shared" si="7"/>
        <v>A+</v>
      </c>
      <c r="AQ48" s="22">
        <f t="shared" si="21"/>
        <v>92</v>
      </c>
      <c r="AR48" s="22" t="str">
        <f t="shared" si="8"/>
        <v>A+</v>
      </c>
      <c r="AS48" s="22">
        <f t="shared" si="22"/>
        <v>74</v>
      </c>
      <c r="AT48" s="22" t="str">
        <f t="shared" si="9"/>
        <v>A</v>
      </c>
      <c r="AU48" s="22">
        <f t="shared" si="23"/>
        <v>93</v>
      </c>
      <c r="AV48" s="22" t="str">
        <f t="shared" si="10"/>
        <v>A+</v>
      </c>
      <c r="AW48" s="22">
        <f t="shared" si="24"/>
        <v>815</v>
      </c>
      <c r="AX48" s="22" t="str">
        <f t="shared" si="11"/>
        <v>A</v>
      </c>
      <c r="AY48" s="10">
        <v>188</v>
      </c>
      <c r="AZ48" s="22">
        <f t="shared" si="12"/>
        <v>86</v>
      </c>
      <c r="BA48" s="33" t="str">
        <f t="shared" si="25"/>
        <v>Passed</v>
      </c>
    </row>
    <row r="49" spans="1:53" ht="16.5" customHeight="1" x14ac:dyDescent="0.25">
      <c r="A49" s="10">
        <v>42</v>
      </c>
      <c r="B49" s="10">
        <v>981</v>
      </c>
      <c r="C49" s="11" t="s">
        <v>340</v>
      </c>
      <c r="D49" s="37" t="s">
        <v>22</v>
      </c>
      <c r="E49" s="37" t="s">
        <v>39</v>
      </c>
      <c r="F49" s="38">
        <v>40357</v>
      </c>
      <c r="G49" s="38">
        <v>36461</v>
      </c>
      <c r="H49" s="14" t="s">
        <v>164</v>
      </c>
      <c r="I49" s="10">
        <v>18</v>
      </c>
      <c r="J49" s="10">
        <v>30</v>
      </c>
      <c r="K49" s="10">
        <v>50</v>
      </c>
      <c r="L49" s="10">
        <v>38</v>
      </c>
      <c r="M49" s="10">
        <v>24</v>
      </c>
      <c r="N49" s="10">
        <v>16</v>
      </c>
      <c r="O49" s="10">
        <v>16</v>
      </c>
      <c r="P49" s="10">
        <v>18</v>
      </c>
      <c r="Q49" s="10">
        <v>29</v>
      </c>
      <c r="R49" s="10">
        <v>32</v>
      </c>
      <c r="S49" s="10">
        <v>21</v>
      </c>
      <c r="T49" s="10">
        <v>14</v>
      </c>
      <c r="U49" s="10">
        <v>36</v>
      </c>
      <c r="V49" s="10">
        <v>32</v>
      </c>
      <c r="W49" s="10">
        <v>94</v>
      </c>
      <c r="X49" s="10">
        <v>93</v>
      </c>
      <c r="Y49" s="10">
        <v>74</v>
      </c>
      <c r="Z49" s="10">
        <v>92</v>
      </c>
      <c r="AA49" s="22">
        <f t="shared" si="13"/>
        <v>36</v>
      </c>
      <c r="AB49" s="22" t="str">
        <f t="shared" si="0"/>
        <v>C</v>
      </c>
      <c r="AC49" s="22">
        <f t="shared" si="14"/>
        <v>59</v>
      </c>
      <c r="AD49" s="22" t="str">
        <f t="shared" si="1"/>
        <v>B+</v>
      </c>
      <c r="AE49" s="22">
        <f t="shared" si="15"/>
        <v>82</v>
      </c>
      <c r="AF49" s="22" t="str">
        <f t="shared" si="2"/>
        <v>A</v>
      </c>
      <c r="AG49" s="22">
        <f t="shared" si="16"/>
        <v>59</v>
      </c>
      <c r="AH49" s="22" t="str">
        <f t="shared" si="3"/>
        <v>B+</v>
      </c>
      <c r="AI49" s="22">
        <f t="shared" si="17"/>
        <v>38</v>
      </c>
      <c r="AJ49" s="22" t="str">
        <f t="shared" si="4"/>
        <v>A</v>
      </c>
      <c r="AK49" s="22">
        <f t="shared" si="18"/>
        <v>52</v>
      </c>
      <c r="AL49" s="22" t="str">
        <f t="shared" si="5"/>
        <v>A+</v>
      </c>
      <c r="AM49" s="22">
        <f t="shared" si="19"/>
        <v>48</v>
      </c>
      <c r="AN49" s="22" t="str">
        <f t="shared" si="6"/>
        <v>B</v>
      </c>
      <c r="AO49" s="22">
        <f t="shared" si="20"/>
        <v>94</v>
      </c>
      <c r="AP49" s="22" t="str">
        <f t="shared" si="7"/>
        <v>A+</v>
      </c>
      <c r="AQ49" s="22">
        <f t="shared" si="21"/>
        <v>93</v>
      </c>
      <c r="AR49" s="22" t="str">
        <f t="shared" si="8"/>
        <v>A+</v>
      </c>
      <c r="AS49" s="22">
        <f t="shared" si="22"/>
        <v>74</v>
      </c>
      <c r="AT49" s="22" t="str">
        <f t="shared" si="9"/>
        <v>A</v>
      </c>
      <c r="AU49" s="22">
        <f t="shared" si="23"/>
        <v>92</v>
      </c>
      <c r="AV49" s="22" t="str">
        <f t="shared" si="10"/>
        <v>A+</v>
      </c>
      <c r="AW49" s="22">
        <f t="shared" si="24"/>
        <v>727</v>
      </c>
      <c r="AX49" s="22" t="str">
        <f t="shared" si="11"/>
        <v>A</v>
      </c>
      <c r="AY49" s="10">
        <v>198</v>
      </c>
      <c r="AZ49" s="22">
        <f t="shared" si="12"/>
        <v>91</v>
      </c>
      <c r="BA49" s="33" t="str">
        <f t="shared" si="25"/>
        <v>Passed</v>
      </c>
    </row>
  </sheetData>
  <mergeCells count="57">
    <mergeCell ref="AZ4:AZ7"/>
    <mergeCell ref="S5:S6"/>
    <mergeCell ref="T5:U5"/>
    <mergeCell ref="V5:V6"/>
    <mergeCell ref="AA5:AB5"/>
    <mergeCell ref="AC5:AD5"/>
    <mergeCell ref="AW7:AX7"/>
    <mergeCell ref="AA7:AB7"/>
    <mergeCell ref="AC7:AD7"/>
    <mergeCell ref="AE7:AF7"/>
    <mergeCell ref="AG7:AH7"/>
    <mergeCell ref="AI7:AJ7"/>
    <mergeCell ref="AK7:AL7"/>
    <mergeCell ref="AM7:AN7"/>
    <mergeCell ref="AI5:AL5"/>
    <mergeCell ref="AO7:AP7"/>
    <mergeCell ref="AU4:AV5"/>
    <mergeCell ref="P5:P6"/>
    <mergeCell ref="Q5:Q6"/>
    <mergeCell ref="R5:R6"/>
    <mergeCell ref="AY4:AY7"/>
    <mergeCell ref="AQ7:AR7"/>
    <mergeCell ref="AS7:AT7"/>
    <mergeCell ref="AU7:AV7"/>
    <mergeCell ref="AW4:AX5"/>
    <mergeCell ref="BA4:BA7"/>
    <mergeCell ref="I5:I6"/>
    <mergeCell ref="J5:J6"/>
    <mergeCell ref="K5:K6"/>
    <mergeCell ref="L5:L6"/>
    <mergeCell ref="M5:N5"/>
    <mergeCell ref="Y4:Y6"/>
    <mergeCell ref="Z4:Z6"/>
    <mergeCell ref="AA4:AN4"/>
    <mergeCell ref="AO4:AP5"/>
    <mergeCell ref="AQ4:AR5"/>
    <mergeCell ref="AS4:AT5"/>
    <mergeCell ref="AG5:AH5"/>
    <mergeCell ref="AM5:AN5"/>
    <mergeCell ref="X4:X6"/>
    <mergeCell ref="AE5:AF5"/>
    <mergeCell ref="A1:V1"/>
    <mergeCell ref="W1:BA1"/>
    <mergeCell ref="A2:V2"/>
    <mergeCell ref="W2:BA2"/>
    <mergeCell ref="A4:A7"/>
    <mergeCell ref="B4:B7"/>
    <mergeCell ref="C4:C7"/>
    <mergeCell ref="D4:D7"/>
    <mergeCell ref="E4:E7"/>
    <mergeCell ref="F4:F7"/>
    <mergeCell ref="G4:G7"/>
    <mergeCell ref="H4:H7"/>
    <mergeCell ref="I4:O4"/>
    <mergeCell ref="P4:V4"/>
    <mergeCell ref="W4:W6"/>
    <mergeCell ref="O5:O6"/>
  </mergeCells>
  <dataValidations count="1">
    <dataValidation type="whole" operator="lessThanOrEqual" allowBlank="1" showInputMessage="1" showErrorMessage="1" error="Exceeds max marks" sqref="I8:Z49">
      <formula1>I$7</formula1>
    </dataValidation>
  </dataValidations>
  <printOptions horizontalCentered="1"/>
  <pageMargins left="0.57999999999999996" right="0.56000000000000005" top="0.38" bottom="0.35" header="0.3" footer="0.13"/>
  <pageSetup paperSize="5" pageOrder="overThenDown" orientation="landscape" r:id="rId1"/>
  <headerFoot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2"/>
  <sheetViews>
    <sheetView topLeftCell="A4" zoomScaleNormal="100" workbookViewId="0">
      <selection activeCell="H15" sqref="H15"/>
    </sheetView>
  </sheetViews>
  <sheetFormatPr defaultRowHeight="12.75" x14ac:dyDescent="0.25"/>
  <cols>
    <col min="1" max="1" width="3.5703125" style="46" customWidth="1"/>
    <col min="2" max="2" width="24.42578125" style="46" bestFit="1" customWidth="1"/>
    <col min="3" max="4" width="3.7109375" style="46" customWidth="1"/>
    <col min="5" max="5" width="7.85546875" style="46" customWidth="1"/>
    <col min="6" max="6" width="3.85546875" style="46" customWidth="1"/>
    <col min="7" max="7" width="5.28515625" style="46" customWidth="1"/>
    <col min="8" max="8" width="8.140625" style="45" customWidth="1"/>
    <col min="9" max="11" width="3.5703125" style="46" customWidth="1"/>
    <col min="12" max="26" width="3.5703125" style="45" customWidth="1"/>
    <col min="27" max="27" width="4.28515625" style="45" customWidth="1"/>
    <col min="28" max="28" width="3.85546875" style="45" customWidth="1"/>
    <col min="29" max="29" width="4.42578125" style="45" customWidth="1"/>
    <col min="30" max="30" width="5.28515625" style="45" customWidth="1"/>
    <col min="31" max="31" width="10.28515625" style="45" bestFit="1" customWidth="1"/>
    <col min="32" max="32" width="10.7109375" style="45" customWidth="1"/>
    <col min="33" max="256" width="9.140625" style="45"/>
    <col min="257" max="257" width="3.5703125" style="45" customWidth="1"/>
    <col min="258" max="258" width="24.42578125" style="45" bestFit="1" customWidth="1"/>
    <col min="259" max="260" width="3.7109375" style="45" customWidth="1"/>
    <col min="261" max="261" width="7.85546875" style="45" customWidth="1"/>
    <col min="262" max="262" width="3.85546875" style="45" customWidth="1"/>
    <col min="263" max="263" width="5.28515625" style="45" customWidth="1"/>
    <col min="264" max="264" width="8.140625" style="45" customWidth="1"/>
    <col min="265" max="282" width="3.5703125" style="45" customWidth="1"/>
    <col min="283" max="283" width="4.28515625" style="45" customWidth="1"/>
    <col min="284" max="284" width="3.85546875" style="45" customWidth="1"/>
    <col min="285" max="285" width="4.42578125" style="45" customWidth="1"/>
    <col min="286" max="286" width="5.28515625" style="45" customWidth="1"/>
    <col min="287" max="287" width="10.28515625" style="45" bestFit="1" customWidth="1"/>
    <col min="288" max="288" width="10.7109375" style="45" customWidth="1"/>
    <col min="289" max="512" width="9.140625" style="45"/>
    <col min="513" max="513" width="3.5703125" style="45" customWidth="1"/>
    <col min="514" max="514" width="24.42578125" style="45" bestFit="1" customWidth="1"/>
    <col min="515" max="516" width="3.7109375" style="45" customWidth="1"/>
    <col min="517" max="517" width="7.85546875" style="45" customWidth="1"/>
    <col min="518" max="518" width="3.85546875" style="45" customWidth="1"/>
    <col min="519" max="519" width="5.28515625" style="45" customWidth="1"/>
    <col min="520" max="520" width="8.140625" style="45" customWidth="1"/>
    <col min="521" max="538" width="3.5703125" style="45" customWidth="1"/>
    <col min="539" max="539" width="4.28515625" style="45" customWidth="1"/>
    <col min="540" max="540" width="3.85546875" style="45" customWidth="1"/>
    <col min="541" max="541" width="4.42578125" style="45" customWidth="1"/>
    <col min="542" max="542" width="5.28515625" style="45" customWidth="1"/>
    <col min="543" max="543" width="10.28515625" style="45" bestFit="1" customWidth="1"/>
    <col min="544" max="544" width="10.7109375" style="45" customWidth="1"/>
    <col min="545" max="768" width="9.140625" style="45"/>
    <col min="769" max="769" width="3.5703125" style="45" customWidth="1"/>
    <col min="770" max="770" width="24.42578125" style="45" bestFit="1" customWidth="1"/>
    <col min="771" max="772" width="3.7109375" style="45" customWidth="1"/>
    <col min="773" max="773" width="7.85546875" style="45" customWidth="1"/>
    <col min="774" max="774" width="3.85546875" style="45" customWidth="1"/>
    <col min="775" max="775" width="5.28515625" style="45" customWidth="1"/>
    <col min="776" max="776" width="8.140625" style="45" customWidth="1"/>
    <col min="777" max="794" width="3.5703125" style="45" customWidth="1"/>
    <col min="795" max="795" width="4.28515625" style="45" customWidth="1"/>
    <col min="796" max="796" width="3.85546875" style="45" customWidth="1"/>
    <col min="797" max="797" width="4.42578125" style="45" customWidth="1"/>
    <col min="798" max="798" width="5.28515625" style="45" customWidth="1"/>
    <col min="799" max="799" width="10.28515625" style="45" bestFit="1" customWidth="1"/>
    <col min="800" max="800" width="10.7109375" style="45" customWidth="1"/>
    <col min="801" max="1024" width="9.140625" style="45"/>
    <col min="1025" max="1025" width="3.5703125" style="45" customWidth="1"/>
    <col min="1026" max="1026" width="24.42578125" style="45" bestFit="1" customWidth="1"/>
    <col min="1027" max="1028" width="3.7109375" style="45" customWidth="1"/>
    <col min="1029" max="1029" width="7.85546875" style="45" customWidth="1"/>
    <col min="1030" max="1030" width="3.85546875" style="45" customWidth="1"/>
    <col min="1031" max="1031" width="5.28515625" style="45" customWidth="1"/>
    <col min="1032" max="1032" width="8.140625" style="45" customWidth="1"/>
    <col min="1033" max="1050" width="3.5703125" style="45" customWidth="1"/>
    <col min="1051" max="1051" width="4.28515625" style="45" customWidth="1"/>
    <col min="1052" max="1052" width="3.85546875" style="45" customWidth="1"/>
    <col min="1053" max="1053" width="4.42578125" style="45" customWidth="1"/>
    <col min="1054" max="1054" width="5.28515625" style="45" customWidth="1"/>
    <col min="1055" max="1055" width="10.28515625" style="45" bestFit="1" customWidth="1"/>
    <col min="1056" max="1056" width="10.7109375" style="45" customWidth="1"/>
    <col min="1057" max="1280" width="9.140625" style="45"/>
    <col min="1281" max="1281" width="3.5703125" style="45" customWidth="1"/>
    <col min="1282" max="1282" width="24.42578125" style="45" bestFit="1" customWidth="1"/>
    <col min="1283" max="1284" width="3.7109375" style="45" customWidth="1"/>
    <col min="1285" max="1285" width="7.85546875" style="45" customWidth="1"/>
    <col min="1286" max="1286" width="3.85546875" style="45" customWidth="1"/>
    <col min="1287" max="1287" width="5.28515625" style="45" customWidth="1"/>
    <col min="1288" max="1288" width="8.140625" style="45" customWidth="1"/>
    <col min="1289" max="1306" width="3.5703125" style="45" customWidth="1"/>
    <col min="1307" max="1307" width="4.28515625" style="45" customWidth="1"/>
    <col min="1308" max="1308" width="3.85546875" style="45" customWidth="1"/>
    <col min="1309" max="1309" width="4.42578125" style="45" customWidth="1"/>
    <col min="1310" max="1310" width="5.28515625" style="45" customWidth="1"/>
    <col min="1311" max="1311" width="10.28515625" style="45" bestFit="1" customWidth="1"/>
    <col min="1312" max="1312" width="10.7109375" style="45" customWidth="1"/>
    <col min="1313" max="1536" width="9.140625" style="45"/>
    <col min="1537" max="1537" width="3.5703125" style="45" customWidth="1"/>
    <col min="1538" max="1538" width="24.42578125" style="45" bestFit="1" customWidth="1"/>
    <col min="1539" max="1540" width="3.7109375" style="45" customWidth="1"/>
    <col min="1541" max="1541" width="7.85546875" style="45" customWidth="1"/>
    <col min="1542" max="1542" width="3.85546875" style="45" customWidth="1"/>
    <col min="1543" max="1543" width="5.28515625" style="45" customWidth="1"/>
    <col min="1544" max="1544" width="8.140625" style="45" customWidth="1"/>
    <col min="1545" max="1562" width="3.5703125" style="45" customWidth="1"/>
    <col min="1563" max="1563" width="4.28515625" style="45" customWidth="1"/>
    <col min="1564" max="1564" width="3.85546875" style="45" customWidth="1"/>
    <col min="1565" max="1565" width="4.42578125" style="45" customWidth="1"/>
    <col min="1566" max="1566" width="5.28515625" style="45" customWidth="1"/>
    <col min="1567" max="1567" width="10.28515625" style="45" bestFit="1" customWidth="1"/>
    <col min="1568" max="1568" width="10.7109375" style="45" customWidth="1"/>
    <col min="1569" max="1792" width="9.140625" style="45"/>
    <col min="1793" max="1793" width="3.5703125" style="45" customWidth="1"/>
    <col min="1794" max="1794" width="24.42578125" style="45" bestFit="1" customWidth="1"/>
    <col min="1795" max="1796" width="3.7109375" style="45" customWidth="1"/>
    <col min="1797" max="1797" width="7.85546875" style="45" customWidth="1"/>
    <col min="1798" max="1798" width="3.85546875" style="45" customWidth="1"/>
    <col min="1799" max="1799" width="5.28515625" style="45" customWidth="1"/>
    <col min="1800" max="1800" width="8.140625" style="45" customWidth="1"/>
    <col min="1801" max="1818" width="3.5703125" style="45" customWidth="1"/>
    <col min="1819" max="1819" width="4.28515625" style="45" customWidth="1"/>
    <col min="1820" max="1820" width="3.85546875" style="45" customWidth="1"/>
    <col min="1821" max="1821" width="4.42578125" style="45" customWidth="1"/>
    <col min="1822" max="1822" width="5.28515625" style="45" customWidth="1"/>
    <col min="1823" max="1823" width="10.28515625" style="45" bestFit="1" customWidth="1"/>
    <col min="1824" max="1824" width="10.7109375" style="45" customWidth="1"/>
    <col min="1825" max="2048" width="9.140625" style="45"/>
    <col min="2049" max="2049" width="3.5703125" style="45" customWidth="1"/>
    <col min="2050" max="2050" width="24.42578125" style="45" bestFit="1" customWidth="1"/>
    <col min="2051" max="2052" width="3.7109375" style="45" customWidth="1"/>
    <col min="2053" max="2053" width="7.85546875" style="45" customWidth="1"/>
    <col min="2054" max="2054" width="3.85546875" style="45" customWidth="1"/>
    <col min="2055" max="2055" width="5.28515625" style="45" customWidth="1"/>
    <col min="2056" max="2056" width="8.140625" style="45" customWidth="1"/>
    <col min="2057" max="2074" width="3.5703125" style="45" customWidth="1"/>
    <col min="2075" max="2075" width="4.28515625" style="45" customWidth="1"/>
    <col min="2076" max="2076" width="3.85546875" style="45" customWidth="1"/>
    <col min="2077" max="2077" width="4.42578125" style="45" customWidth="1"/>
    <col min="2078" max="2078" width="5.28515625" style="45" customWidth="1"/>
    <col min="2079" max="2079" width="10.28515625" style="45" bestFit="1" customWidth="1"/>
    <col min="2080" max="2080" width="10.7109375" style="45" customWidth="1"/>
    <col min="2081" max="2304" width="9.140625" style="45"/>
    <col min="2305" max="2305" width="3.5703125" style="45" customWidth="1"/>
    <col min="2306" max="2306" width="24.42578125" style="45" bestFit="1" customWidth="1"/>
    <col min="2307" max="2308" width="3.7109375" style="45" customWidth="1"/>
    <col min="2309" max="2309" width="7.85546875" style="45" customWidth="1"/>
    <col min="2310" max="2310" width="3.85546875" style="45" customWidth="1"/>
    <col min="2311" max="2311" width="5.28515625" style="45" customWidth="1"/>
    <col min="2312" max="2312" width="8.140625" style="45" customWidth="1"/>
    <col min="2313" max="2330" width="3.5703125" style="45" customWidth="1"/>
    <col min="2331" max="2331" width="4.28515625" style="45" customWidth="1"/>
    <col min="2332" max="2332" width="3.85546875" style="45" customWidth="1"/>
    <col min="2333" max="2333" width="4.42578125" style="45" customWidth="1"/>
    <col min="2334" max="2334" width="5.28515625" style="45" customWidth="1"/>
    <col min="2335" max="2335" width="10.28515625" style="45" bestFit="1" customWidth="1"/>
    <col min="2336" max="2336" width="10.7109375" style="45" customWidth="1"/>
    <col min="2337" max="2560" width="9.140625" style="45"/>
    <col min="2561" max="2561" width="3.5703125" style="45" customWidth="1"/>
    <col min="2562" max="2562" width="24.42578125" style="45" bestFit="1" customWidth="1"/>
    <col min="2563" max="2564" width="3.7109375" style="45" customWidth="1"/>
    <col min="2565" max="2565" width="7.85546875" style="45" customWidth="1"/>
    <col min="2566" max="2566" width="3.85546875" style="45" customWidth="1"/>
    <col min="2567" max="2567" width="5.28515625" style="45" customWidth="1"/>
    <col min="2568" max="2568" width="8.140625" style="45" customWidth="1"/>
    <col min="2569" max="2586" width="3.5703125" style="45" customWidth="1"/>
    <col min="2587" max="2587" width="4.28515625" style="45" customWidth="1"/>
    <col min="2588" max="2588" width="3.85546875" style="45" customWidth="1"/>
    <col min="2589" max="2589" width="4.42578125" style="45" customWidth="1"/>
    <col min="2590" max="2590" width="5.28515625" style="45" customWidth="1"/>
    <col min="2591" max="2591" width="10.28515625" style="45" bestFit="1" customWidth="1"/>
    <col min="2592" max="2592" width="10.7109375" style="45" customWidth="1"/>
    <col min="2593" max="2816" width="9.140625" style="45"/>
    <col min="2817" max="2817" width="3.5703125" style="45" customWidth="1"/>
    <col min="2818" max="2818" width="24.42578125" style="45" bestFit="1" customWidth="1"/>
    <col min="2819" max="2820" width="3.7109375" style="45" customWidth="1"/>
    <col min="2821" max="2821" width="7.85546875" style="45" customWidth="1"/>
    <col min="2822" max="2822" width="3.85546875" style="45" customWidth="1"/>
    <col min="2823" max="2823" width="5.28515625" style="45" customWidth="1"/>
    <col min="2824" max="2824" width="8.140625" style="45" customWidth="1"/>
    <col min="2825" max="2842" width="3.5703125" style="45" customWidth="1"/>
    <col min="2843" max="2843" width="4.28515625" style="45" customWidth="1"/>
    <col min="2844" max="2844" width="3.85546875" style="45" customWidth="1"/>
    <col min="2845" max="2845" width="4.42578125" style="45" customWidth="1"/>
    <col min="2846" max="2846" width="5.28515625" style="45" customWidth="1"/>
    <col min="2847" max="2847" width="10.28515625" style="45" bestFit="1" customWidth="1"/>
    <col min="2848" max="2848" width="10.7109375" style="45" customWidth="1"/>
    <col min="2849" max="3072" width="9.140625" style="45"/>
    <col min="3073" max="3073" width="3.5703125" style="45" customWidth="1"/>
    <col min="3074" max="3074" width="24.42578125" style="45" bestFit="1" customWidth="1"/>
    <col min="3075" max="3076" width="3.7109375" style="45" customWidth="1"/>
    <col min="3077" max="3077" width="7.85546875" style="45" customWidth="1"/>
    <col min="3078" max="3078" width="3.85546875" style="45" customWidth="1"/>
    <col min="3079" max="3079" width="5.28515625" style="45" customWidth="1"/>
    <col min="3080" max="3080" width="8.140625" style="45" customWidth="1"/>
    <col min="3081" max="3098" width="3.5703125" style="45" customWidth="1"/>
    <col min="3099" max="3099" width="4.28515625" style="45" customWidth="1"/>
    <col min="3100" max="3100" width="3.85546875" style="45" customWidth="1"/>
    <col min="3101" max="3101" width="4.42578125" style="45" customWidth="1"/>
    <col min="3102" max="3102" width="5.28515625" style="45" customWidth="1"/>
    <col min="3103" max="3103" width="10.28515625" style="45" bestFit="1" customWidth="1"/>
    <col min="3104" max="3104" width="10.7109375" style="45" customWidth="1"/>
    <col min="3105" max="3328" width="9.140625" style="45"/>
    <col min="3329" max="3329" width="3.5703125" style="45" customWidth="1"/>
    <col min="3330" max="3330" width="24.42578125" style="45" bestFit="1" customWidth="1"/>
    <col min="3331" max="3332" width="3.7109375" style="45" customWidth="1"/>
    <col min="3333" max="3333" width="7.85546875" style="45" customWidth="1"/>
    <col min="3334" max="3334" width="3.85546875" style="45" customWidth="1"/>
    <col min="3335" max="3335" width="5.28515625" style="45" customWidth="1"/>
    <col min="3336" max="3336" width="8.140625" style="45" customWidth="1"/>
    <col min="3337" max="3354" width="3.5703125" style="45" customWidth="1"/>
    <col min="3355" max="3355" width="4.28515625" style="45" customWidth="1"/>
    <col min="3356" max="3356" width="3.85546875" style="45" customWidth="1"/>
    <col min="3357" max="3357" width="4.42578125" style="45" customWidth="1"/>
    <col min="3358" max="3358" width="5.28515625" style="45" customWidth="1"/>
    <col min="3359" max="3359" width="10.28515625" style="45" bestFit="1" customWidth="1"/>
    <col min="3360" max="3360" width="10.7109375" style="45" customWidth="1"/>
    <col min="3361" max="3584" width="9.140625" style="45"/>
    <col min="3585" max="3585" width="3.5703125" style="45" customWidth="1"/>
    <col min="3586" max="3586" width="24.42578125" style="45" bestFit="1" customWidth="1"/>
    <col min="3587" max="3588" width="3.7109375" style="45" customWidth="1"/>
    <col min="3589" max="3589" width="7.85546875" style="45" customWidth="1"/>
    <col min="3590" max="3590" width="3.85546875" style="45" customWidth="1"/>
    <col min="3591" max="3591" width="5.28515625" style="45" customWidth="1"/>
    <col min="3592" max="3592" width="8.140625" style="45" customWidth="1"/>
    <col min="3593" max="3610" width="3.5703125" style="45" customWidth="1"/>
    <col min="3611" max="3611" width="4.28515625" style="45" customWidth="1"/>
    <col min="3612" max="3612" width="3.85546875" style="45" customWidth="1"/>
    <col min="3613" max="3613" width="4.42578125" style="45" customWidth="1"/>
    <col min="3614" max="3614" width="5.28515625" style="45" customWidth="1"/>
    <col min="3615" max="3615" width="10.28515625" style="45" bestFit="1" customWidth="1"/>
    <col min="3616" max="3616" width="10.7109375" style="45" customWidth="1"/>
    <col min="3617" max="3840" width="9.140625" style="45"/>
    <col min="3841" max="3841" width="3.5703125" style="45" customWidth="1"/>
    <col min="3842" max="3842" width="24.42578125" style="45" bestFit="1" customWidth="1"/>
    <col min="3843" max="3844" width="3.7109375" style="45" customWidth="1"/>
    <col min="3845" max="3845" width="7.85546875" style="45" customWidth="1"/>
    <col min="3846" max="3846" width="3.85546875" style="45" customWidth="1"/>
    <col min="3847" max="3847" width="5.28515625" style="45" customWidth="1"/>
    <col min="3848" max="3848" width="8.140625" style="45" customWidth="1"/>
    <col min="3849" max="3866" width="3.5703125" style="45" customWidth="1"/>
    <col min="3867" max="3867" width="4.28515625" style="45" customWidth="1"/>
    <col min="3868" max="3868" width="3.85546875" style="45" customWidth="1"/>
    <col min="3869" max="3869" width="4.42578125" style="45" customWidth="1"/>
    <col min="3870" max="3870" width="5.28515625" style="45" customWidth="1"/>
    <col min="3871" max="3871" width="10.28515625" style="45" bestFit="1" customWidth="1"/>
    <col min="3872" max="3872" width="10.7109375" style="45" customWidth="1"/>
    <col min="3873" max="4096" width="9.140625" style="45"/>
    <col min="4097" max="4097" width="3.5703125" style="45" customWidth="1"/>
    <col min="4098" max="4098" width="24.42578125" style="45" bestFit="1" customWidth="1"/>
    <col min="4099" max="4100" width="3.7109375" style="45" customWidth="1"/>
    <col min="4101" max="4101" width="7.85546875" style="45" customWidth="1"/>
    <col min="4102" max="4102" width="3.85546875" style="45" customWidth="1"/>
    <col min="4103" max="4103" width="5.28515625" style="45" customWidth="1"/>
    <col min="4104" max="4104" width="8.140625" style="45" customWidth="1"/>
    <col min="4105" max="4122" width="3.5703125" style="45" customWidth="1"/>
    <col min="4123" max="4123" width="4.28515625" style="45" customWidth="1"/>
    <col min="4124" max="4124" width="3.85546875" style="45" customWidth="1"/>
    <col min="4125" max="4125" width="4.42578125" style="45" customWidth="1"/>
    <col min="4126" max="4126" width="5.28515625" style="45" customWidth="1"/>
    <col min="4127" max="4127" width="10.28515625" style="45" bestFit="1" customWidth="1"/>
    <col min="4128" max="4128" width="10.7109375" style="45" customWidth="1"/>
    <col min="4129" max="4352" width="9.140625" style="45"/>
    <col min="4353" max="4353" width="3.5703125" style="45" customWidth="1"/>
    <col min="4354" max="4354" width="24.42578125" style="45" bestFit="1" customWidth="1"/>
    <col min="4355" max="4356" width="3.7109375" style="45" customWidth="1"/>
    <col min="4357" max="4357" width="7.85546875" style="45" customWidth="1"/>
    <col min="4358" max="4358" width="3.85546875" style="45" customWidth="1"/>
    <col min="4359" max="4359" width="5.28515625" style="45" customWidth="1"/>
    <col min="4360" max="4360" width="8.140625" style="45" customWidth="1"/>
    <col min="4361" max="4378" width="3.5703125" style="45" customWidth="1"/>
    <col min="4379" max="4379" width="4.28515625" style="45" customWidth="1"/>
    <col min="4380" max="4380" width="3.85546875" style="45" customWidth="1"/>
    <col min="4381" max="4381" width="4.42578125" style="45" customWidth="1"/>
    <col min="4382" max="4382" width="5.28515625" style="45" customWidth="1"/>
    <col min="4383" max="4383" width="10.28515625" style="45" bestFit="1" customWidth="1"/>
    <col min="4384" max="4384" width="10.7109375" style="45" customWidth="1"/>
    <col min="4385" max="4608" width="9.140625" style="45"/>
    <col min="4609" max="4609" width="3.5703125" style="45" customWidth="1"/>
    <col min="4610" max="4610" width="24.42578125" style="45" bestFit="1" customWidth="1"/>
    <col min="4611" max="4612" width="3.7109375" style="45" customWidth="1"/>
    <col min="4613" max="4613" width="7.85546875" style="45" customWidth="1"/>
    <col min="4614" max="4614" width="3.85546875" style="45" customWidth="1"/>
    <col min="4615" max="4615" width="5.28515625" style="45" customWidth="1"/>
    <col min="4616" max="4616" width="8.140625" style="45" customWidth="1"/>
    <col min="4617" max="4634" width="3.5703125" style="45" customWidth="1"/>
    <col min="4635" max="4635" width="4.28515625" style="45" customWidth="1"/>
    <col min="4636" max="4636" width="3.85546875" style="45" customWidth="1"/>
    <col min="4637" max="4637" width="4.42578125" style="45" customWidth="1"/>
    <col min="4638" max="4638" width="5.28515625" style="45" customWidth="1"/>
    <col min="4639" max="4639" width="10.28515625" style="45" bestFit="1" customWidth="1"/>
    <col min="4640" max="4640" width="10.7109375" style="45" customWidth="1"/>
    <col min="4641" max="4864" width="9.140625" style="45"/>
    <col min="4865" max="4865" width="3.5703125" style="45" customWidth="1"/>
    <col min="4866" max="4866" width="24.42578125" style="45" bestFit="1" customWidth="1"/>
    <col min="4867" max="4868" width="3.7109375" style="45" customWidth="1"/>
    <col min="4869" max="4869" width="7.85546875" style="45" customWidth="1"/>
    <col min="4870" max="4870" width="3.85546875" style="45" customWidth="1"/>
    <col min="4871" max="4871" width="5.28515625" style="45" customWidth="1"/>
    <col min="4872" max="4872" width="8.140625" style="45" customWidth="1"/>
    <col min="4873" max="4890" width="3.5703125" style="45" customWidth="1"/>
    <col min="4891" max="4891" width="4.28515625" style="45" customWidth="1"/>
    <col min="4892" max="4892" width="3.85546875" style="45" customWidth="1"/>
    <col min="4893" max="4893" width="4.42578125" style="45" customWidth="1"/>
    <col min="4894" max="4894" width="5.28515625" style="45" customWidth="1"/>
    <col min="4895" max="4895" width="10.28515625" style="45" bestFit="1" customWidth="1"/>
    <col min="4896" max="4896" width="10.7109375" style="45" customWidth="1"/>
    <col min="4897" max="5120" width="9.140625" style="45"/>
    <col min="5121" max="5121" width="3.5703125" style="45" customWidth="1"/>
    <col min="5122" max="5122" width="24.42578125" style="45" bestFit="1" customWidth="1"/>
    <col min="5123" max="5124" width="3.7109375" style="45" customWidth="1"/>
    <col min="5125" max="5125" width="7.85546875" style="45" customWidth="1"/>
    <col min="5126" max="5126" width="3.85546875" style="45" customWidth="1"/>
    <col min="5127" max="5127" width="5.28515625" style="45" customWidth="1"/>
    <col min="5128" max="5128" width="8.140625" style="45" customWidth="1"/>
    <col min="5129" max="5146" width="3.5703125" style="45" customWidth="1"/>
    <col min="5147" max="5147" width="4.28515625" style="45" customWidth="1"/>
    <col min="5148" max="5148" width="3.85546875" style="45" customWidth="1"/>
    <col min="5149" max="5149" width="4.42578125" style="45" customWidth="1"/>
    <col min="5150" max="5150" width="5.28515625" style="45" customWidth="1"/>
    <col min="5151" max="5151" width="10.28515625" style="45" bestFit="1" customWidth="1"/>
    <col min="5152" max="5152" width="10.7109375" style="45" customWidth="1"/>
    <col min="5153" max="5376" width="9.140625" style="45"/>
    <col min="5377" max="5377" width="3.5703125" style="45" customWidth="1"/>
    <col min="5378" max="5378" width="24.42578125" style="45" bestFit="1" customWidth="1"/>
    <col min="5379" max="5380" width="3.7109375" style="45" customWidth="1"/>
    <col min="5381" max="5381" width="7.85546875" style="45" customWidth="1"/>
    <col min="5382" max="5382" width="3.85546875" style="45" customWidth="1"/>
    <col min="5383" max="5383" width="5.28515625" style="45" customWidth="1"/>
    <col min="5384" max="5384" width="8.140625" style="45" customWidth="1"/>
    <col min="5385" max="5402" width="3.5703125" style="45" customWidth="1"/>
    <col min="5403" max="5403" width="4.28515625" style="45" customWidth="1"/>
    <col min="5404" max="5404" width="3.85546875" style="45" customWidth="1"/>
    <col min="5405" max="5405" width="4.42578125" style="45" customWidth="1"/>
    <col min="5406" max="5406" width="5.28515625" style="45" customWidth="1"/>
    <col min="5407" max="5407" width="10.28515625" style="45" bestFit="1" customWidth="1"/>
    <col min="5408" max="5408" width="10.7109375" style="45" customWidth="1"/>
    <col min="5409" max="5632" width="9.140625" style="45"/>
    <col min="5633" max="5633" width="3.5703125" style="45" customWidth="1"/>
    <col min="5634" max="5634" width="24.42578125" style="45" bestFit="1" customWidth="1"/>
    <col min="5635" max="5636" width="3.7109375" style="45" customWidth="1"/>
    <col min="5637" max="5637" width="7.85546875" style="45" customWidth="1"/>
    <col min="5638" max="5638" width="3.85546875" style="45" customWidth="1"/>
    <col min="5639" max="5639" width="5.28515625" style="45" customWidth="1"/>
    <col min="5640" max="5640" width="8.140625" style="45" customWidth="1"/>
    <col min="5641" max="5658" width="3.5703125" style="45" customWidth="1"/>
    <col min="5659" max="5659" width="4.28515625" style="45" customWidth="1"/>
    <col min="5660" max="5660" width="3.85546875" style="45" customWidth="1"/>
    <col min="5661" max="5661" width="4.42578125" style="45" customWidth="1"/>
    <col min="5662" max="5662" width="5.28515625" style="45" customWidth="1"/>
    <col min="5663" max="5663" width="10.28515625" style="45" bestFit="1" customWidth="1"/>
    <col min="5664" max="5664" width="10.7109375" style="45" customWidth="1"/>
    <col min="5665" max="5888" width="9.140625" style="45"/>
    <col min="5889" max="5889" width="3.5703125" style="45" customWidth="1"/>
    <col min="5890" max="5890" width="24.42578125" style="45" bestFit="1" customWidth="1"/>
    <col min="5891" max="5892" width="3.7109375" style="45" customWidth="1"/>
    <col min="5893" max="5893" width="7.85546875" style="45" customWidth="1"/>
    <col min="5894" max="5894" width="3.85546875" style="45" customWidth="1"/>
    <col min="5895" max="5895" width="5.28515625" style="45" customWidth="1"/>
    <col min="5896" max="5896" width="8.140625" style="45" customWidth="1"/>
    <col min="5897" max="5914" width="3.5703125" style="45" customWidth="1"/>
    <col min="5915" max="5915" width="4.28515625" style="45" customWidth="1"/>
    <col min="5916" max="5916" width="3.85546875" style="45" customWidth="1"/>
    <col min="5917" max="5917" width="4.42578125" style="45" customWidth="1"/>
    <col min="5918" max="5918" width="5.28515625" style="45" customWidth="1"/>
    <col min="5919" max="5919" width="10.28515625" style="45" bestFit="1" customWidth="1"/>
    <col min="5920" max="5920" width="10.7109375" style="45" customWidth="1"/>
    <col min="5921" max="6144" width="9.140625" style="45"/>
    <col min="6145" max="6145" width="3.5703125" style="45" customWidth="1"/>
    <col min="6146" max="6146" width="24.42578125" style="45" bestFit="1" customWidth="1"/>
    <col min="6147" max="6148" width="3.7109375" style="45" customWidth="1"/>
    <col min="6149" max="6149" width="7.85546875" style="45" customWidth="1"/>
    <col min="6150" max="6150" width="3.85546875" style="45" customWidth="1"/>
    <col min="6151" max="6151" width="5.28515625" style="45" customWidth="1"/>
    <col min="6152" max="6152" width="8.140625" style="45" customWidth="1"/>
    <col min="6153" max="6170" width="3.5703125" style="45" customWidth="1"/>
    <col min="6171" max="6171" width="4.28515625" style="45" customWidth="1"/>
    <col min="6172" max="6172" width="3.85546875" style="45" customWidth="1"/>
    <col min="6173" max="6173" width="4.42578125" style="45" customWidth="1"/>
    <col min="6174" max="6174" width="5.28515625" style="45" customWidth="1"/>
    <col min="6175" max="6175" width="10.28515625" style="45" bestFit="1" customWidth="1"/>
    <col min="6176" max="6176" width="10.7109375" style="45" customWidth="1"/>
    <col min="6177" max="6400" width="9.140625" style="45"/>
    <col min="6401" max="6401" width="3.5703125" style="45" customWidth="1"/>
    <col min="6402" max="6402" width="24.42578125" style="45" bestFit="1" customWidth="1"/>
    <col min="6403" max="6404" width="3.7109375" style="45" customWidth="1"/>
    <col min="6405" max="6405" width="7.85546875" style="45" customWidth="1"/>
    <col min="6406" max="6406" width="3.85546875" style="45" customWidth="1"/>
    <col min="6407" max="6407" width="5.28515625" style="45" customWidth="1"/>
    <col min="6408" max="6408" width="8.140625" style="45" customWidth="1"/>
    <col min="6409" max="6426" width="3.5703125" style="45" customWidth="1"/>
    <col min="6427" max="6427" width="4.28515625" style="45" customWidth="1"/>
    <col min="6428" max="6428" width="3.85546875" style="45" customWidth="1"/>
    <col min="6429" max="6429" width="4.42578125" style="45" customWidth="1"/>
    <col min="6430" max="6430" width="5.28515625" style="45" customWidth="1"/>
    <col min="6431" max="6431" width="10.28515625" style="45" bestFit="1" customWidth="1"/>
    <col min="6432" max="6432" width="10.7109375" style="45" customWidth="1"/>
    <col min="6433" max="6656" width="9.140625" style="45"/>
    <col min="6657" max="6657" width="3.5703125" style="45" customWidth="1"/>
    <col min="6658" max="6658" width="24.42578125" style="45" bestFit="1" customWidth="1"/>
    <col min="6659" max="6660" width="3.7109375" style="45" customWidth="1"/>
    <col min="6661" max="6661" width="7.85546875" style="45" customWidth="1"/>
    <col min="6662" max="6662" width="3.85546875" style="45" customWidth="1"/>
    <col min="6663" max="6663" width="5.28515625" style="45" customWidth="1"/>
    <col min="6664" max="6664" width="8.140625" style="45" customWidth="1"/>
    <col min="6665" max="6682" width="3.5703125" style="45" customWidth="1"/>
    <col min="6683" max="6683" width="4.28515625" style="45" customWidth="1"/>
    <col min="6684" max="6684" width="3.85546875" style="45" customWidth="1"/>
    <col min="6685" max="6685" width="4.42578125" style="45" customWidth="1"/>
    <col min="6686" max="6686" width="5.28515625" style="45" customWidth="1"/>
    <col min="6687" max="6687" width="10.28515625" style="45" bestFit="1" customWidth="1"/>
    <col min="6688" max="6688" width="10.7109375" style="45" customWidth="1"/>
    <col min="6689" max="6912" width="9.140625" style="45"/>
    <col min="6913" max="6913" width="3.5703125" style="45" customWidth="1"/>
    <col min="6914" max="6914" width="24.42578125" style="45" bestFit="1" customWidth="1"/>
    <col min="6915" max="6916" width="3.7109375" style="45" customWidth="1"/>
    <col min="6917" max="6917" width="7.85546875" style="45" customWidth="1"/>
    <col min="6918" max="6918" width="3.85546875" style="45" customWidth="1"/>
    <col min="6919" max="6919" width="5.28515625" style="45" customWidth="1"/>
    <col min="6920" max="6920" width="8.140625" style="45" customWidth="1"/>
    <col min="6921" max="6938" width="3.5703125" style="45" customWidth="1"/>
    <col min="6939" max="6939" width="4.28515625" style="45" customWidth="1"/>
    <col min="6940" max="6940" width="3.85546875" style="45" customWidth="1"/>
    <col min="6941" max="6941" width="4.42578125" style="45" customWidth="1"/>
    <col min="6942" max="6942" width="5.28515625" style="45" customWidth="1"/>
    <col min="6943" max="6943" width="10.28515625" style="45" bestFit="1" customWidth="1"/>
    <col min="6944" max="6944" width="10.7109375" style="45" customWidth="1"/>
    <col min="6945" max="7168" width="9.140625" style="45"/>
    <col min="7169" max="7169" width="3.5703125" style="45" customWidth="1"/>
    <col min="7170" max="7170" width="24.42578125" style="45" bestFit="1" customWidth="1"/>
    <col min="7171" max="7172" width="3.7109375" style="45" customWidth="1"/>
    <col min="7173" max="7173" width="7.85546875" style="45" customWidth="1"/>
    <col min="7174" max="7174" width="3.85546875" style="45" customWidth="1"/>
    <col min="7175" max="7175" width="5.28515625" style="45" customWidth="1"/>
    <col min="7176" max="7176" width="8.140625" style="45" customWidth="1"/>
    <col min="7177" max="7194" width="3.5703125" style="45" customWidth="1"/>
    <col min="7195" max="7195" width="4.28515625" style="45" customWidth="1"/>
    <col min="7196" max="7196" width="3.85546875" style="45" customWidth="1"/>
    <col min="7197" max="7197" width="4.42578125" style="45" customWidth="1"/>
    <col min="7198" max="7198" width="5.28515625" style="45" customWidth="1"/>
    <col min="7199" max="7199" width="10.28515625" style="45" bestFit="1" customWidth="1"/>
    <col min="7200" max="7200" width="10.7109375" style="45" customWidth="1"/>
    <col min="7201" max="7424" width="9.140625" style="45"/>
    <col min="7425" max="7425" width="3.5703125" style="45" customWidth="1"/>
    <col min="7426" max="7426" width="24.42578125" style="45" bestFit="1" customWidth="1"/>
    <col min="7427" max="7428" width="3.7109375" style="45" customWidth="1"/>
    <col min="7429" max="7429" width="7.85546875" style="45" customWidth="1"/>
    <col min="7430" max="7430" width="3.85546875" style="45" customWidth="1"/>
    <col min="7431" max="7431" width="5.28515625" style="45" customWidth="1"/>
    <col min="7432" max="7432" width="8.140625" style="45" customWidth="1"/>
    <col min="7433" max="7450" width="3.5703125" style="45" customWidth="1"/>
    <col min="7451" max="7451" width="4.28515625" style="45" customWidth="1"/>
    <col min="7452" max="7452" width="3.85546875" style="45" customWidth="1"/>
    <col min="7453" max="7453" width="4.42578125" style="45" customWidth="1"/>
    <col min="7454" max="7454" width="5.28515625" style="45" customWidth="1"/>
    <col min="7455" max="7455" width="10.28515625" style="45" bestFit="1" customWidth="1"/>
    <col min="7456" max="7456" width="10.7109375" style="45" customWidth="1"/>
    <col min="7457" max="7680" width="9.140625" style="45"/>
    <col min="7681" max="7681" width="3.5703125" style="45" customWidth="1"/>
    <col min="7682" max="7682" width="24.42578125" style="45" bestFit="1" customWidth="1"/>
    <col min="7683" max="7684" width="3.7109375" style="45" customWidth="1"/>
    <col min="7685" max="7685" width="7.85546875" style="45" customWidth="1"/>
    <col min="7686" max="7686" width="3.85546875" style="45" customWidth="1"/>
    <col min="7687" max="7687" width="5.28515625" style="45" customWidth="1"/>
    <col min="7688" max="7688" width="8.140625" style="45" customWidth="1"/>
    <col min="7689" max="7706" width="3.5703125" style="45" customWidth="1"/>
    <col min="7707" max="7707" width="4.28515625" style="45" customWidth="1"/>
    <col min="7708" max="7708" width="3.85546875" style="45" customWidth="1"/>
    <col min="7709" max="7709" width="4.42578125" style="45" customWidth="1"/>
    <col min="7710" max="7710" width="5.28515625" style="45" customWidth="1"/>
    <col min="7711" max="7711" width="10.28515625" style="45" bestFit="1" customWidth="1"/>
    <col min="7712" max="7712" width="10.7109375" style="45" customWidth="1"/>
    <col min="7713" max="7936" width="9.140625" style="45"/>
    <col min="7937" max="7937" width="3.5703125" style="45" customWidth="1"/>
    <col min="7938" max="7938" width="24.42578125" style="45" bestFit="1" customWidth="1"/>
    <col min="7939" max="7940" width="3.7109375" style="45" customWidth="1"/>
    <col min="7941" max="7941" width="7.85546875" style="45" customWidth="1"/>
    <col min="7942" max="7942" width="3.85546875" style="45" customWidth="1"/>
    <col min="7943" max="7943" width="5.28515625" style="45" customWidth="1"/>
    <col min="7944" max="7944" width="8.140625" style="45" customWidth="1"/>
    <col min="7945" max="7962" width="3.5703125" style="45" customWidth="1"/>
    <col min="7963" max="7963" width="4.28515625" style="45" customWidth="1"/>
    <col min="7964" max="7964" width="3.85546875" style="45" customWidth="1"/>
    <col min="7965" max="7965" width="4.42578125" style="45" customWidth="1"/>
    <col min="7966" max="7966" width="5.28515625" style="45" customWidth="1"/>
    <col min="7967" max="7967" width="10.28515625" style="45" bestFit="1" customWidth="1"/>
    <col min="7968" max="7968" width="10.7109375" style="45" customWidth="1"/>
    <col min="7969" max="8192" width="9.140625" style="45"/>
    <col min="8193" max="8193" width="3.5703125" style="45" customWidth="1"/>
    <col min="8194" max="8194" width="24.42578125" style="45" bestFit="1" customWidth="1"/>
    <col min="8195" max="8196" width="3.7109375" style="45" customWidth="1"/>
    <col min="8197" max="8197" width="7.85546875" style="45" customWidth="1"/>
    <col min="8198" max="8198" width="3.85546875" style="45" customWidth="1"/>
    <col min="8199" max="8199" width="5.28515625" style="45" customWidth="1"/>
    <col min="8200" max="8200" width="8.140625" style="45" customWidth="1"/>
    <col min="8201" max="8218" width="3.5703125" style="45" customWidth="1"/>
    <col min="8219" max="8219" width="4.28515625" style="45" customWidth="1"/>
    <col min="8220" max="8220" width="3.85546875" style="45" customWidth="1"/>
    <col min="8221" max="8221" width="4.42578125" style="45" customWidth="1"/>
    <col min="8222" max="8222" width="5.28515625" style="45" customWidth="1"/>
    <col min="8223" max="8223" width="10.28515625" style="45" bestFit="1" customWidth="1"/>
    <col min="8224" max="8224" width="10.7109375" style="45" customWidth="1"/>
    <col min="8225" max="8448" width="9.140625" style="45"/>
    <col min="8449" max="8449" width="3.5703125" style="45" customWidth="1"/>
    <col min="8450" max="8450" width="24.42578125" style="45" bestFit="1" customWidth="1"/>
    <col min="8451" max="8452" width="3.7109375" style="45" customWidth="1"/>
    <col min="8453" max="8453" width="7.85546875" style="45" customWidth="1"/>
    <col min="8454" max="8454" width="3.85546875" style="45" customWidth="1"/>
    <col min="8455" max="8455" width="5.28515625" style="45" customWidth="1"/>
    <col min="8456" max="8456" width="8.140625" style="45" customWidth="1"/>
    <col min="8457" max="8474" width="3.5703125" style="45" customWidth="1"/>
    <col min="8475" max="8475" width="4.28515625" style="45" customWidth="1"/>
    <col min="8476" max="8476" width="3.85546875" style="45" customWidth="1"/>
    <col min="8477" max="8477" width="4.42578125" style="45" customWidth="1"/>
    <col min="8478" max="8478" width="5.28515625" style="45" customWidth="1"/>
    <col min="8479" max="8479" width="10.28515625" style="45" bestFit="1" customWidth="1"/>
    <col min="8480" max="8480" width="10.7109375" style="45" customWidth="1"/>
    <col min="8481" max="8704" width="9.140625" style="45"/>
    <col min="8705" max="8705" width="3.5703125" style="45" customWidth="1"/>
    <col min="8706" max="8706" width="24.42578125" style="45" bestFit="1" customWidth="1"/>
    <col min="8707" max="8708" width="3.7109375" style="45" customWidth="1"/>
    <col min="8709" max="8709" width="7.85546875" style="45" customWidth="1"/>
    <col min="8710" max="8710" width="3.85546875" style="45" customWidth="1"/>
    <col min="8711" max="8711" width="5.28515625" style="45" customWidth="1"/>
    <col min="8712" max="8712" width="8.140625" style="45" customWidth="1"/>
    <col min="8713" max="8730" width="3.5703125" style="45" customWidth="1"/>
    <col min="8731" max="8731" width="4.28515625" style="45" customWidth="1"/>
    <col min="8732" max="8732" width="3.85546875" style="45" customWidth="1"/>
    <col min="8733" max="8733" width="4.42578125" style="45" customWidth="1"/>
    <col min="8734" max="8734" width="5.28515625" style="45" customWidth="1"/>
    <col min="8735" max="8735" width="10.28515625" style="45" bestFit="1" customWidth="1"/>
    <col min="8736" max="8736" width="10.7109375" style="45" customWidth="1"/>
    <col min="8737" max="8960" width="9.140625" style="45"/>
    <col min="8961" max="8961" width="3.5703125" style="45" customWidth="1"/>
    <col min="8962" max="8962" width="24.42578125" style="45" bestFit="1" customWidth="1"/>
    <col min="8963" max="8964" width="3.7109375" style="45" customWidth="1"/>
    <col min="8965" max="8965" width="7.85546875" style="45" customWidth="1"/>
    <col min="8966" max="8966" width="3.85546875" style="45" customWidth="1"/>
    <col min="8967" max="8967" width="5.28515625" style="45" customWidth="1"/>
    <col min="8968" max="8968" width="8.140625" style="45" customWidth="1"/>
    <col min="8969" max="8986" width="3.5703125" style="45" customWidth="1"/>
    <col min="8987" max="8987" width="4.28515625" style="45" customWidth="1"/>
    <col min="8988" max="8988" width="3.85546875" style="45" customWidth="1"/>
    <col min="8989" max="8989" width="4.42578125" style="45" customWidth="1"/>
    <col min="8990" max="8990" width="5.28515625" style="45" customWidth="1"/>
    <col min="8991" max="8991" width="10.28515625" style="45" bestFit="1" customWidth="1"/>
    <col min="8992" max="8992" width="10.7109375" style="45" customWidth="1"/>
    <col min="8993" max="9216" width="9.140625" style="45"/>
    <col min="9217" max="9217" width="3.5703125" style="45" customWidth="1"/>
    <col min="9218" max="9218" width="24.42578125" style="45" bestFit="1" customWidth="1"/>
    <col min="9219" max="9220" width="3.7109375" style="45" customWidth="1"/>
    <col min="9221" max="9221" width="7.85546875" style="45" customWidth="1"/>
    <col min="9222" max="9222" width="3.85546875" style="45" customWidth="1"/>
    <col min="9223" max="9223" width="5.28515625" style="45" customWidth="1"/>
    <col min="9224" max="9224" width="8.140625" style="45" customWidth="1"/>
    <col min="9225" max="9242" width="3.5703125" style="45" customWidth="1"/>
    <col min="9243" max="9243" width="4.28515625" style="45" customWidth="1"/>
    <col min="9244" max="9244" width="3.85546875" style="45" customWidth="1"/>
    <col min="9245" max="9245" width="4.42578125" style="45" customWidth="1"/>
    <col min="9246" max="9246" width="5.28515625" style="45" customWidth="1"/>
    <col min="9247" max="9247" width="10.28515625" style="45" bestFit="1" customWidth="1"/>
    <col min="9248" max="9248" width="10.7109375" style="45" customWidth="1"/>
    <col min="9249" max="9472" width="9.140625" style="45"/>
    <col min="9473" max="9473" width="3.5703125" style="45" customWidth="1"/>
    <col min="9474" max="9474" width="24.42578125" style="45" bestFit="1" customWidth="1"/>
    <col min="9475" max="9476" width="3.7109375" style="45" customWidth="1"/>
    <col min="9477" max="9477" width="7.85546875" style="45" customWidth="1"/>
    <col min="9478" max="9478" width="3.85546875" style="45" customWidth="1"/>
    <col min="9479" max="9479" width="5.28515625" style="45" customWidth="1"/>
    <col min="9480" max="9480" width="8.140625" style="45" customWidth="1"/>
    <col min="9481" max="9498" width="3.5703125" style="45" customWidth="1"/>
    <col min="9499" max="9499" width="4.28515625" style="45" customWidth="1"/>
    <col min="9500" max="9500" width="3.85546875" style="45" customWidth="1"/>
    <col min="9501" max="9501" width="4.42578125" style="45" customWidth="1"/>
    <col min="9502" max="9502" width="5.28515625" style="45" customWidth="1"/>
    <col min="9503" max="9503" width="10.28515625" style="45" bestFit="1" customWidth="1"/>
    <col min="9504" max="9504" width="10.7109375" style="45" customWidth="1"/>
    <col min="9505" max="9728" width="9.140625" style="45"/>
    <col min="9729" max="9729" width="3.5703125" style="45" customWidth="1"/>
    <col min="9730" max="9730" width="24.42578125" style="45" bestFit="1" customWidth="1"/>
    <col min="9731" max="9732" width="3.7109375" style="45" customWidth="1"/>
    <col min="9733" max="9733" width="7.85546875" style="45" customWidth="1"/>
    <col min="9734" max="9734" width="3.85546875" style="45" customWidth="1"/>
    <col min="9735" max="9735" width="5.28515625" style="45" customWidth="1"/>
    <col min="9736" max="9736" width="8.140625" style="45" customWidth="1"/>
    <col min="9737" max="9754" width="3.5703125" style="45" customWidth="1"/>
    <col min="9755" max="9755" width="4.28515625" style="45" customWidth="1"/>
    <col min="9756" max="9756" width="3.85546875" style="45" customWidth="1"/>
    <col min="9757" max="9757" width="4.42578125" style="45" customWidth="1"/>
    <col min="9758" max="9758" width="5.28515625" style="45" customWidth="1"/>
    <col min="9759" max="9759" width="10.28515625" style="45" bestFit="1" customWidth="1"/>
    <col min="9760" max="9760" width="10.7109375" style="45" customWidth="1"/>
    <col min="9761" max="9984" width="9.140625" style="45"/>
    <col min="9985" max="9985" width="3.5703125" style="45" customWidth="1"/>
    <col min="9986" max="9986" width="24.42578125" style="45" bestFit="1" customWidth="1"/>
    <col min="9987" max="9988" width="3.7109375" style="45" customWidth="1"/>
    <col min="9989" max="9989" width="7.85546875" style="45" customWidth="1"/>
    <col min="9990" max="9990" width="3.85546875" style="45" customWidth="1"/>
    <col min="9991" max="9991" width="5.28515625" style="45" customWidth="1"/>
    <col min="9992" max="9992" width="8.140625" style="45" customWidth="1"/>
    <col min="9993" max="10010" width="3.5703125" style="45" customWidth="1"/>
    <col min="10011" max="10011" width="4.28515625" style="45" customWidth="1"/>
    <col min="10012" max="10012" width="3.85546875" style="45" customWidth="1"/>
    <col min="10013" max="10013" width="4.42578125" style="45" customWidth="1"/>
    <col min="10014" max="10014" width="5.28515625" style="45" customWidth="1"/>
    <col min="10015" max="10015" width="10.28515625" style="45" bestFit="1" customWidth="1"/>
    <col min="10016" max="10016" width="10.7109375" style="45" customWidth="1"/>
    <col min="10017" max="10240" width="9.140625" style="45"/>
    <col min="10241" max="10241" width="3.5703125" style="45" customWidth="1"/>
    <col min="10242" max="10242" width="24.42578125" style="45" bestFit="1" customWidth="1"/>
    <col min="10243" max="10244" width="3.7109375" style="45" customWidth="1"/>
    <col min="10245" max="10245" width="7.85546875" style="45" customWidth="1"/>
    <col min="10246" max="10246" width="3.85546875" style="45" customWidth="1"/>
    <col min="10247" max="10247" width="5.28515625" style="45" customWidth="1"/>
    <col min="10248" max="10248" width="8.140625" style="45" customWidth="1"/>
    <col min="10249" max="10266" width="3.5703125" style="45" customWidth="1"/>
    <col min="10267" max="10267" width="4.28515625" style="45" customWidth="1"/>
    <col min="10268" max="10268" width="3.85546875" style="45" customWidth="1"/>
    <col min="10269" max="10269" width="4.42578125" style="45" customWidth="1"/>
    <col min="10270" max="10270" width="5.28515625" style="45" customWidth="1"/>
    <col min="10271" max="10271" width="10.28515625" style="45" bestFit="1" customWidth="1"/>
    <col min="10272" max="10272" width="10.7109375" style="45" customWidth="1"/>
    <col min="10273" max="10496" width="9.140625" style="45"/>
    <col min="10497" max="10497" width="3.5703125" style="45" customWidth="1"/>
    <col min="10498" max="10498" width="24.42578125" style="45" bestFit="1" customWidth="1"/>
    <col min="10499" max="10500" width="3.7109375" style="45" customWidth="1"/>
    <col min="10501" max="10501" width="7.85546875" style="45" customWidth="1"/>
    <col min="10502" max="10502" width="3.85546875" style="45" customWidth="1"/>
    <col min="10503" max="10503" width="5.28515625" style="45" customWidth="1"/>
    <col min="10504" max="10504" width="8.140625" style="45" customWidth="1"/>
    <col min="10505" max="10522" width="3.5703125" style="45" customWidth="1"/>
    <col min="10523" max="10523" width="4.28515625" style="45" customWidth="1"/>
    <col min="10524" max="10524" width="3.85546875" style="45" customWidth="1"/>
    <col min="10525" max="10525" width="4.42578125" style="45" customWidth="1"/>
    <col min="10526" max="10526" width="5.28515625" style="45" customWidth="1"/>
    <col min="10527" max="10527" width="10.28515625" style="45" bestFit="1" customWidth="1"/>
    <col min="10528" max="10528" width="10.7109375" style="45" customWidth="1"/>
    <col min="10529" max="10752" width="9.140625" style="45"/>
    <col min="10753" max="10753" width="3.5703125" style="45" customWidth="1"/>
    <col min="10754" max="10754" width="24.42578125" style="45" bestFit="1" customWidth="1"/>
    <col min="10755" max="10756" width="3.7109375" style="45" customWidth="1"/>
    <col min="10757" max="10757" width="7.85546875" style="45" customWidth="1"/>
    <col min="10758" max="10758" width="3.85546875" style="45" customWidth="1"/>
    <col min="10759" max="10759" width="5.28515625" style="45" customWidth="1"/>
    <col min="10760" max="10760" width="8.140625" style="45" customWidth="1"/>
    <col min="10761" max="10778" width="3.5703125" style="45" customWidth="1"/>
    <col min="10779" max="10779" width="4.28515625" style="45" customWidth="1"/>
    <col min="10780" max="10780" width="3.85546875" style="45" customWidth="1"/>
    <col min="10781" max="10781" width="4.42578125" style="45" customWidth="1"/>
    <col min="10782" max="10782" width="5.28515625" style="45" customWidth="1"/>
    <col min="10783" max="10783" width="10.28515625" style="45" bestFit="1" customWidth="1"/>
    <col min="10784" max="10784" width="10.7109375" style="45" customWidth="1"/>
    <col min="10785" max="11008" width="9.140625" style="45"/>
    <col min="11009" max="11009" width="3.5703125" style="45" customWidth="1"/>
    <col min="11010" max="11010" width="24.42578125" style="45" bestFit="1" customWidth="1"/>
    <col min="11011" max="11012" width="3.7109375" style="45" customWidth="1"/>
    <col min="11013" max="11013" width="7.85546875" style="45" customWidth="1"/>
    <col min="11014" max="11014" width="3.85546875" style="45" customWidth="1"/>
    <col min="11015" max="11015" width="5.28515625" style="45" customWidth="1"/>
    <col min="11016" max="11016" width="8.140625" style="45" customWidth="1"/>
    <col min="11017" max="11034" width="3.5703125" style="45" customWidth="1"/>
    <col min="11035" max="11035" width="4.28515625" style="45" customWidth="1"/>
    <col min="11036" max="11036" width="3.85546875" style="45" customWidth="1"/>
    <col min="11037" max="11037" width="4.42578125" style="45" customWidth="1"/>
    <col min="11038" max="11038" width="5.28515625" style="45" customWidth="1"/>
    <col min="11039" max="11039" width="10.28515625" style="45" bestFit="1" customWidth="1"/>
    <col min="11040" max="11040" width="10.7109375" style="45" customWidth="1"/>
    <col min="11041" max="11264" width="9.140625" style="45"/>
    <col min="11265" max="11265" width="3.5703125" style="45" customWidth="1"/>
    <col min="11266" max="11266" width="24.42578125" style="45" bestFit="1" customWidth="1"/>
    <col min="11267" max="11268" width="3.7109375" style="45" customWidth="1"/>
    <col min="11269" max="11269" width="7.85546875" style="45" customWidth="1"/>
    <col min="11270" max="11270" width="3.85546875" style="45" customWidth="1"/>
    <col min="11271" max="11271" width="5.28515625" style="45" customWidth="1"/>
    <col min="11272" max="11272" width="8.140625" style="45" customWidth="1"/>
    <col min="11273" max="11290" width="3.5703125" style="45" customWidth="1"/>
    <col min="11291" max="11291" width="4.28515625" style="45" customWidth="1"/>
    <col min="11292" max="11292" width="3.85546875" style="45" customWidth="1"/>
    <col min="11293" max="11293" width="4.42578125" style="45" customWidth="1"/>
    <col min="11294" max="11294" width="5.28515625" style="45" customWidth="1"/>
    <col min="11295" max="11295" width="10.28515625" style="45" bestFit="1" customWidth="1"/>
    <col min="11296" max="11296" width="10.7109375" style="45" customWidth="1"/>
    <col min="11297" max="11520" width="9.140625" style="45"/>
    <col min="11521" max="11521" width="3.5703125" style="45" customWidth="1"/>
    <col min="11522" max="11522" width="24.42578125" style="45" bestFit="1" customWidth="1"/>
    <col min="11523" max="11524" width="3.7109375" style="45" customWidth="1"/>
    <col min="11525" max="11525" width="7.85546875" style="45" customWidth="1"/>
    <col min="11526" max="11526" width="3.85546875" style="45" customWidth="1"/>
    <col min="11527" max="11527" width="5.28515625" style="45" customWidth="1"/>
    <col min="11528" max="11528" width="8.140625" style="45" customWidth="1"/>
    <col min="11529" max="11546" width="3.5703125" style="45" customWidth="1"/>
    <col min="11547" max="11547" width="4.28515625" style="45" customWidth="1"/>
    <col min="11548" max="11548" width="3.85546875" style="45" customWidth="1"/>
    <col min="11549" max="11549" width="4.42578125" style="45" customWidth="1"/>
    <col min="11550" max="11550" width="5.28515625" style="45" customWidth="1"/>
    <col min="11551" max="11551" width="10.28515625" style="45" bestFit="1" customWidth="1"/>
    <col min="11552" max="11552" width="10.7109375" style="45" customWidth="1"/>
    <col min="11553" max="11776" width="9.140625" style="45"/>
    <col min="11777" max="11777" width="3.5703125" style="45" customWidth="1"/>
    <col min="11778" max="11778" width="24.42578125" style="45" bestFit="1" customWidth="1"/>
    <col min="11779" max="11780" width="3.7109375" style="45" customWidth="1"/>
    <col min="11781" max="11781" width="7.85546875" style="45" customWidth="1"/>
    <col min="11782" max="11782" width="3.85546875" style="45" customWidth="1"/>
    <col min="11783" max="11783" width="5.28515625" style="45" customWidth="1"/>
    <col min="11784" max="11784" width="8.140625" style="45" customWidth="1"/>
    <col min="11785" max="11802" width="3.5703125" style="45" customWidth="1"/>
    <col min="11803" max="11803" width="4.28515625" style="45" customWidth="1"/>
    <col min="11804" max="11804" width="3.85546875" style="45" customWidth="1"/>
    <col min="11805" max="11805" width="4.42578125" style="45" customWidth="1"/>
    <col min="11806" max="11806" width="5.28515625" style="45" customWidth="1"/>
    <col min="11807" max="11807" width="10.28515625" style="45" bestFit="1" customWidth="1"/>
    <col min="11808" max="11808" width="10.7109375" style="45" customWidth="1"/>
    <col min="11809" max="12032" width="9.140625" style="45"/>
    <col min="12033" max="12033" width="3.5703125" style="45" customWidth="1"/>
    <col min="12034" max="12034" width="24.42578125" style="45" bestFit="1" customWidth="1"/>
    <col min="12035" max="12036" width="3.7109375" style="45" customWidth="1"/>
    <col min="12037" max="12037" width="7.85546875" style="45" customWidth="1"/>
    <col min="12038" max="12038" width="3.85546875" style="45" customWidth="1"/>
    <col min="12039" max="12039" width="5.28515625" style="45" customWidth="1"/>
    <col min="12040" max="12040" width="8.140625" style="45" customWidth="1"/>
    <col min="12041" max="12058" width="3.5703125" style="45" customWidth="1"/>
    <col min="12059" max="12059" width="4.28515625" style="45" customWidth="1"/>
    <col min="12060" max="12060" width="3.85546875" style="45" customWidth="1"/>
    <col min="12061" max="12061" width="4.42578125" style="45" customWidth="1"/>
    <col min="12062" max="12062" width="5.28515625" style="45" customWidth="1"/>
    <col min="12063" max="12063" width="10.28515625" style="45" bestFit="1" customWidth="1"/>
    <col min="12064" max="12064" width="10.7109375" style="45" customWidth="1"/>
    <col min="12065" max="12288" width="9.140625" style="45"/>
    <col min="12289" max="12289" width="3.5703125" style="45" customWidth="1"/>
    <col min="12290" max="12290" width="24.42578125" style="45" bestFit="1" customWidth="1"/>
    <col min="12291" max="12292" width="3.7109375" style="45" customWidth="1"/>
    <col min="12293" max="12293" width="7.85546875" style="45" customWidth="1"/>
    <col min="12294" max="12294" width="3.85546875" style="45" customWidth="1"/>
    <col min="12295" max="12295" width="5.28515625" style="45" customWidth="1"/>
    <col min="12296" max="12296" width="8.140625" style="45" customWidth="1"/>
    <col min="12297" max="12314" width="3.5703125" style="45" customWidth="1"/>
    <col min="12315" max="12315" width="4.28515625" style="45" customWidth="1"/>
    <col min="12316" max="12316" width="3.85546875" style="45" customWidth="1"/>
    <col min="12317" max="12317" width="4.42578125" style="45" customWidth="1"/>
    <col min="12318" max="12318" width="5.28515625" style="45" customWidth="1"/>
    <col min="12319" max="12319" width="10.28515625" style="45" bestFit="1" customWidth="1"/>
    <col min="12320" max="12320" width="10.7109375" style="45" customWidth="1"/>
    <col min="12321" max="12544" width="9.140625" style="45"/>
    <col min="12545" max="12545" width="3.5703125" style="45" customWidth="1"/>
    <col min="12546" max="12546" width="24.42578125" style="45" bestFit="1" customWidth="1"/>
    <col min="12547" max="12548" width="3.7109375" style="45" customWidth="1"/>
    <col min="12549" max="12549" width="7.85546875" style="45" customWidth="1"/>
    <col min="12550" max="12550" width="3.85546875" style="45" customWidth="1"/>
    <col min="12551" max="12551" width="5.28515625" style="45" customWidth="1"/>
    <col min="12552" max="12552" width="8.140625" style="45" customWidth="1"/>
    <col min="12553" max="12570" width="3.5703125" style="45" customWidth="1"/>
    <col min="12571" max="12571" width="4.28515625" style="45" customWidth="1"/>
    <col min="12572" max="12572" width="3.85546875" style="45" customWidth="1"/>
    <col min="12573" max="12573" width="4.42578125" style="45" customWidth="1"/>
    <col min="12574" max="12574" width="5.28515625" style="45" customWidth="1"/>
    <col min="12575" max="12575" width="10.28515625" style="45" bestFit="1" customWidth="1"/>
    <col min="12576" max="12576" width="10.7109375" style="45" customWidth="1"/>
    <col min="12577" max="12800" width="9.140625" style="45"/>
    <col min="12801" max="12801" width="3.5703125" style="45" customWidth="1"/>
    <col min="12802" max="12802" width="24.42578125" style="45" bestFit="1" customWidth="1"/>
    <col min="12803" max="12804" width="3.7109375" style="45" customWidth="1"/>
    <col min="12805" max="12805" width="7.85546875" style="45" customWidth="1"/>
    <col min="12806" max="12806" width="3.85546875" style="45" customWidth="1"/>
    <col min="12807" max="12807" width="5.28515625" style="45" customWidth="1"/>
    <col min="12808" max="12808" width="8.140625" style="45" customWidth="1"/>
    <col min="12809" max="12826" width="3.5703125" style="45" customWidth="1"/>
    <col min="12827" max="12827" width="4.28515625" style="45" customWidth="1"/>
    <col min="12828" max="12828" width="3.85546875" style="45" customWidth="1"/>
    <col min="12829" max="12829" width="4.42578125" style="45" customWidth="1"/>
    <col min="12830" max="12830" width="5.28515625" style="45" customWidth="1"/>
    <col min="12831" max="12831" width="10.28515625" style="45" bestFit="1" customWidth="1"/>
    <col min="12832" max="12832" width="10.7109375" style="45" customWidth="1"/>
    <col min="12833" max="13056" width="9.140625" style="45"/>
    <col min="13057" max="13057" width="3.5703125" style="45" customWidth="1"/>
    <col min="13058" max="13058" width="24.42578125" style="45" bestFit="1" customWidth="1"/>
    <col min="13059" max="13060" width="3.7109375" style="45" customWidth="1"/>
    <col min="13061" max="13061" width="7.85546875" style="45" customWidth="1"/>
    <col min="13062" max="13062" width="3.85546875" style="45" customWidth="1"/>
    <col min="13063" max="13063" width="5.28515625" style="45" customWidth="1"/>
    <col min="13064" max="13064" width="8.140625" style="45" customWidth="1"/>
    <col min="13065" max="13082" width="3.5703125" style="45" customWidth="1"/>
    <col min="13083" max="13083" width="4.28515625" style="45" customWidth="1"/>
    <col min="13084" max="13084" width="3.85546875" style="45" customWidth="1"/>
    <col min="13085" max="13085" width="4.42578125" style="45" customWidth="1"/>
    <col min="13086" max="13086" width="5.28515625" style="45" customWidth="1"/>
    <col min="13087" max="13087" width="10.28515625" style="45" bestFit="1" customWidth="1"/>
    <col min="13088" max="13088" width="10.7109375" style="45" customWidth="1"/>
    <col min="13089" max="13312" width="9.140625" style="45"/>
    <col min="13313" max="13313" width="3.5703125" style="45" customWidth="1"/>
    <col min="13314" max="13314" width="24.42578125" style="45" bestFit="1" customWidth="1"/>
    <col min="13315" max="13316" width="3.7109375" style="45" customWidth="1"/>
    <col min="13317" max="13317" width="7.85546875" style="45" customWidth="1"/>
    <col min="13318" max="13318" width="3.85546875" style="45" customWidth="1"/>
    <col min="13319" max="13319" width="5.28515625" style="45" customWidth="1"/>
    <col min="13320" max="13320" width="8.140625" style="45" customWidth="1"/>
    <col min="13321" max="13338" width="3.5703125" style="45" customWidth="1"/>
    <col min="13339" max="13339" width="4.28515625" style="45" customWidth="1"/>
    <col min="13340" max="13340" width="3.85546875" style="45" customWidth="1"/>
    <col min="13341" max="13341" width="4.42578125" style="45" customWidth="1"/>
    <col min="13342" max="13342" width="5.28515625" style="45" customWidth="1"/>
    <col min="13343" max="13343" width="10.28515625" style="45" bestFit="1" customWidth="1"/>
    <col min="13344" max="13344" width="10.7109375" style="45" customWidth="1"/>
    <col min="13345" max="13568" width="9.140625" style="45"/>
    <col min="13569" max="13569" width="3.5703125" style="45" customWidth="1"/>
    <col min="13570" max="13570" width="24.42578125" style="45" bestFit="1" customWidth="1"/>
    <col min="13571" max="13572" width="3.7109375" style="45" customWidth="1"/>
    <col min="13573" max="13573" width="7.85546875" style="45" customWidth="1"/>
    <col min="13574" max="13574" width="3.85546875" style="45" customWidth="1"/>
    <col min="13575" max="13575" width="5.28515625" style="45" customWidth="1"/>
    <col min="13576" max="13576" width="8.140625" style="45" customWidth="1"/>
    <col min="13577" max="13594" width="3.5703125" style="45" customWidth="1"/>
    <col min="13595" max="13595" width="4.28515625" style="45" customWidth="1"/>
    <col min="13596" max="13596" width="3.85546875" style="45" customWidth="1"/>
    <col min="13597" max="13597" width="4.42578125" style="45" customWidth="1"/>
    <col min="13598" max="13598" width="5.28515625" style="45" customWidth="1"/>
    <col min="13599" max="13599" width="10.28515625" style="45" bestFit="1" customWidth="1"/>
    <col min="13600" max="13600" width="10.7109375" style="45" customWidth="1"/>
    <col min="13601" max="13824" width="9.140625" style="45"/>
    <col min="13825" max="13825" width="3.5703125" style="45" customWidth="1"/>
    <col min="13826" max="13826" width="24.42578125" style="45" bestFit="1" customWidth="1"/>
    <col min="13827" max="13828" width="3.7109375" style="45" customWidth="1"/>
    <col min="13829" max="13829" width="7.85546875" style="45" customWidth="1"/>
    <col min="13830" max="13830" width="3.85546875" style="45" customWidth="1"/>
    <col min="13831" max="13831" width="5.28515625" style="45" customWidth="1"/>
    <col min="13832" max="13832" width="8.140625" style="45" customWidth="1"/>
    <col min="13833" max="13850" width="3.5703125" style="45" customWidth="1"/>
    <col min="13851" max="13851" width="4.28515625" style="45" customWidth="1"/>
    <col min="13852" max="13852" width="3.85546875" style="45" customWidth="1"/>
    <col min="13853" max="13853" width="4.42578125" style="45" customWidth="1"/>
    <col min="13854" max="13854" width="5.28515625" style="45" customWidth="1"/>
    <col min="13855" max="13855" width="10.28515625" style="45" bestFit="1" customWidth="1"/>
    <col min="13856" max="13856" width="10.7109375" style="45" customWidth="1"/>
    <col min="13857" max="14080" width="9.140625" style="45"/>
    <col min="14081" max="14081" width="3.5703125" style="45" customWidth="1"/>
    <col min="14082" max="14082" width="24.42578125" style="45" bestFit="1" customWidth="1"/>
    <col min="14083" max="14084" width="3.7109375" style="45" customWidth="1"/>
    <col min="14085" max="14085" width="7.85546875" style="45" customWidth="1"/>
    <col min="14086" max="14086" width="3.85546875" style="45" customWidth="1"/>
    <col min="14087" max="14087" width="5.28515625" style="45" customWidth="1"/>
    <col min="14088" max="14088" width="8.140625" style="45" customWidth="1"/>
    <col min="14089" max="14106" width="3.5703125" style="45" customWidth="1"/>
    <col min="14107" max="14107" width="4.28515625" style="45" customWidth="1"/>
    <col min="14108" max="14108" width="3.85546875" style="45" customWidth="1"/>
    <col min="14109" max="14109" width="4.42578125" style="45" customWidth="1"/>
    <col min="14110" max="14110" width="5.28515625" style="45" customWidth="1"/>
    <col min="14111" max="14111" width="10.28515625" style="45" bestFit="1" customWidth="1"/>
    <col min="14112" max="14112" width="10.7109375" style="45" customWidth="1"/>
    <col min="14113" max="14336" width="9.140625" style="45"/>
    <col min="14337" max="14337" width="3.5703125" style="45" customWidth="1"/>
    <col min="14338" max="14338" width="24.42578125" style="45" bestFit="1" customWidth="1"/>
    <col min="14339" max="14340" width="3.7109375" style="45" customWidth="1"/>
    <col min="14341" max="14341" width="7.85546875" style="45" customWidth="1"/>
    <col min="14342" max="14342" width="3.85546875" style="45" customWidth="1"/>
    <col min="14343" max="14343" width="5.28515625" style="45" customWidth="1"/>
    <col min="14344" max="14344" width="8.140625" style="45" customWidth="1"/>
    <col min="14345" max="14362" width="3.5703125" style="45" customWidth="1"/>
    <col min="14363" max="14363" width="4.28515625" style="45" customWidth="1"/>
    <col min="14364" max="14364" width="3.85546875" style="45" customWidth="1"/>
    <col min="14365" max="14365" width="4.42578125" style="45" customWidth="1"/>
    <col min="14366" max="14366" width="5.28515625" style="45" customWidth="1"/>
    <col min="14367" max="14367" width="10.28515625" style="45" bestFit="1" customWidth="1"/>
    <col min="14368" max="14368" width="10.7109375" style="45" customWidth="1"/>
    <col min="14369" max="14592" width="9.140625" style="45"/>
    <col min="14593" max="14593" width="3.5703125" style="45" customWidth="1"/>
    <col min="14594" max="14594" width="24.42578125" style="45" bestFit="1" customWidth="1"/>
    <col min="14595" max="14596" width="3.7109375" style="45" customWidth="1"/>
    <col min="14597" max="14597" width="7.85546875" style="45" customWidth="1"/>
    <col min="14598" max="14598" width="3.85546875" style="45" customWidth="1"/>
    <col min="14599" max="14599" width="5.28515625" style="45" customWidth="1"/>
    <col min="14600" max="14600" width="8.140625" style="45" customWidth="1"/>
    <col min="14601" max="14618" width="3.5703125" style="45" customWidth="1"/>
    <col min="14619" max="14619" width="4.28515625" style="45" customWidth="1"/>
    <col min="14620" max="14620" width="3.85546875" style="45" customWidth="1"/>
    <col min="14621" max="14621" width="4.42578125" style="45" customWidth="1"/>
    <col min="14622" max="14622" width="5.28515625" style="45" customWidth="1"/>
    <col min="14623" max="14623" width="10.28515625" style="45" bestFit="1" customWidth="1"/>
    <col min="14624" max="14624" width="10.7109375" style="45" customWidth="1"/>
    <col min="14625" max="14848" width="9.140625" style="45"/>
    <col min="14849" max="14849" width="3.5703125" style="45" customWidth="1"/>
    <col min="14850" max="14850" width="24.42578125" style="45" bestFit="1" customWidth="1"/>
    <col min="14851" max="14852" width="3.7109375" style="45" customWidth="1"/>
    <col min="14853" max="14853" width="7.85546875" style="45" customWidth="1"/>
    <col min="14854" max="14854" width="3.85546875" style="45" customWidth="1"/>
    <col min="14855" max="14855" width="5.28515625" style="45" customWidth="1"/>
    <col min="14856" max="14856" width="8.140625" style="45" customWidth="1"/>
    <col min="14857" max="14874" width="3.5703125" style="45" customWidth="1"/>
    <col min="14875" max="14875" width="4.28515625" style="45" customWidth="1"/>
    <col min="14876" max="14876" width="3.85546875" style="45" customWidth="1"/>
    <col min="14877" max="14877" width="4.42578125" style="45" customWidth="1"/>
    <col min="14878" max="14878" width="5.28515625" style="45" customWidth="1"/>
    <col min="14879" max="14879" width="10.28515625" style="45" bestFit="1" customWidth="1"/>
    <col min="14880" max="14880" width="10.7109375" style="45" customWidth="1"/>
    <col min="14881" max="15104" width="9.140625" style="45"/>
    <col min="15105" max="15105" width="3.5703125" style="45" customWidth="1"/>
    <col min="15106" max="15106" width="24.42578125" style="45" bestFit="1" customWidth="1"/>
    <col min="15107" max="15108" width="3.7109375" style="45" customWidth="1"/>
    <col min="15109" max="15109" width="7.85546875" style="45" customWidth="1"/>
    <col min="15110" max="15110" width="3.85546875" style="45" customWidth="1"/>
    <col min="15111" max="15111" width="5.28515625" style="45" customWidth="1"/>
    <col min="15112" max="15112" width="8.140625" style="45" customWidth="1"/>
    <col min="15113" max="15130" width="3.5703125" style="45" customWidth="1"/>
    <col min="15131" max="15131" width="4.28515625" style="45" customWidth="1"/>
    <col min="15132" max="15132" width="3.85546875" style="45" customWidth="1"/>
    <col min="15133" max="15133" width="4.42578125" style="45" customWidth="1"/>
    <col min="15134" max="15134" width="5.28515625" style="45" customWidth="1"/>
    <col min="15135" max="15135" width="10.28515625" style="45" bestFit="1" customWidth="1"/>
    <col min="15136" max="15136" width="10.7109375" style="45" customWidth="1"/>
    <col min="15137" max="15360" width="9.140625" style="45"/>
    <col min="15361" max="15361" width="3.5703125" style="45" customWidth="1"/>
    <col min="15362" max="15362" width="24.42578125" style="45" bestFit="1" customWidth="1"/>
    <col min="15363" max="15364" width="3.7109375" style="45" customWidth="1"/>
    <col min="15365" max="15365" width="7.85546875" style="45" customWidth="1"/>
    <col min="15366" max="15366" width="3.85546875" style="45" customWidth="1"/>
    <col min="15367" max="15367" width="5.28515625" style="45" customWidth="1"/>
    <col min="15368" max="15368" width="8.140625" style="45" customWidth="1"/>
    <col min="15369" max="15386" width="3.5703125" style="45" customWidth="1"/>
    <col min="15387" max="15387" width="4.28515625" style="45" customWidth="1"/>
    <col min="15388" max="15388" width="3.85546875" style="45" customWidth="1"/>
    <col min="15389" max="15389" width="4.42578125" style="45" customWidth="1"/>
    <col min="15390" max="15390" width="5.28515625" style="45" customWidth="1"/>
    <col min="15391" max="15391" width="10.28515625" style="45" bestFit="1" customWidth="1"/>
    <col min="15392" max="15392" width="10.7109375" style="45" customWidth="1"/>
    <col min="15393" max="15616" width="9.140625" style="45"/>
    <col min="15617" max="15617" width="3.5703125" style="45" customWidth="1"/>
    <col min="15618" max="15618" width="24.42578125" style="45" bestFit="1" customWidth="1"/>
    <col min="15619" max="15620" width="3.7109375" style="45" customWidth="1"/>
    <col min="15621" max="15621" width="7.85546875" style="45" customWidth="1"/>
    <col min="15622" max="15622" width="3.85546875" style="45" customWidth="1"/>
    <col min="15623" max="15623" width="5.28515625" style="45" customWidth="1"/>
    <col min="15624" max="15624" width="8.140625" style="45" customWidth="1"/>
    <col min="15625" max="15642" width="3.5703125" style="45" customWidth="1"/>
    <col min="15643" max="15643" width="4.28515625" style="45" customWidth="1"/>
    <col min="15644" max="15644" width="3.85546875" style="45" customWidth="1"/>
    <col min="15645" max="15645" width="4.42578125" style="45" customWidth="1"/>
    <col min="15646" max="15646" width="5.28515625" style="45" customWidth="1"/>
    <col min="15647" max="15647" width="10.28515625" style="45" bestFit="1" customWidth="1"/>
    <col min="15648" max="15648" width="10.7109375" style="45" customWidth="1"/>
    <col min="15649" max="15872" width="9.140625" style="45"/>
    <col min="15873" max="15873" width="3.5703125" style="45" customWidth="1"/>
    <col min="15874" max="15874" width="24.42578125" style="45" bestFit="1" customWidth="1"/>
    <col min="15875" max="15876" width="3.7109375" style="45" customWidth="1"/>
    <col min="15877" max="15877" width="7.85546875" style="45" customWidth="1"/>
    <col min="15878" max="15878" width="3.85546875" style="45" customWidth="1"/>
    <col min="15879" max="15879" width="5.28515625" style="45" customWidth="1"/>
    <col min="15880" max="15880" width="8.140625" style="45" customWidth="1"/>
    <col min="15881" max="15898" width="3.5703125" style="45" customWidth="1"/>
    <col min="15899" max="15899" width="4.28515625" style="45" customWidth="1"/>
    <col min="15900" max="15900" width="3.85546875" style="45" customWidth="1"/>
    <col min="15901" max="15901" width="4.42578125" style="45" customWidth="1"/>
    <col min="15902" max="15902" width="5.28515625" style="45" customWidth="1"/>
    <col min="15903" max="15903" width="10.28515625" style="45" bestFit="1" customWidth="1"/>
    <col min="15904" max="15904" width="10.7109375" style="45" customWidth="1"/>
    <col min="15905" max="16128" width="9.140625" style="45"/>
    <col min="16129" max="16129" width="3.5703125" style="45" customWidth="1"/>
    <col min="16130" max="16130" width="24.42578125" style="45" bestFit="1" customWidth="1"/>
    <col min="16131" max="16132" width="3.7109375" style="45" customWidth="1"/>
    <col min="16133" max="16133" width="7.85546875" style="45" customWidth="1"/>
    <col min="16134" max="16134" width="3.85546875" style="45" customWidth="1"/>
    <col min="16135" max="16135" width="5.28515625" style="45" customWidth="1"/>
    <col min="16136" max="16136" width="8.140625" style="45" customWidth="1"/>
    <col min="16137" max="16154" width="3.5703125" style="45" customWidth="1"/>
    <col min="16155" max="16155" width="4.28515625" style="45" customWidth="1"/>
    <col min="16156" max="16156" width="3.85546875" style="45" customWidth="1"/>
    <col min="16157" max="16157" width="4.42578125" style="45" customWidth="1"/>
    <col min="16158" max="16158" width="5.28515625" style="45" customWidth="1"/>
    <col min="16159" max="16159" width="10.28515625" style="45" bestFit="1" customWidth="1"/>
    <col min="16160" max="16160" width="10.7109375" style="45" customWidth="1"/>
    <col min="16161" max="16384" width="9.140625" style="45"/>
  </cols>
  <sheetData>
    <row r="1" spans="1:31" s="40" customFormat="1" ht="21" customHeight="1" x14ac:dyDescent="0.25">
      <c r="A1" s="79" t="s">
        <v>341</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row>
    <row r="2" spans="1:31" s="40" customFormat="1" ht="21" customHeight="1" x14ac:dyDescent="0.25">
      <c r="A2" s="79" t="s">
        <v>342</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row>
    <row r="3" spans="1:31" s="40" customFormat="1" ht="21" customHeight="1" x14ac:dyDescent="0.25">
      <c r="A3" s="79" t="s">
        <v>377</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row>
    <row r="4" spans="1:31" s="40" customFormat="1" ht="21" customHeight="1" x14ac:dyDescent="0.25">
      <c r="A4" s="79" t="s">
        <v>343</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row>
    <row r="5" spans="1:31" s="52" customFormat="1" ht="17.25" customHeight="1" x14ac:dyDescent="0.25">
      <c r="A5" s="53" t="s">
        <v>344</v>
      </c>
      <c r="B5" s="54"/>
      <c r="C5" s="54"/>
      <c r="D5" s="53"/>
      <c r="E5" s="53"/>
      <c r="F5" s="53"/>
      <c r="G5" s="53"/>
      <c r="H5" s="53"/>
      <c r="L5" s="53"/>
      <c r="M5" s="53"/>
      <c r="N5" s="53"/>
      <c r="P5" s="53"/>
      <c r="Q5" s="53"/>
      <c r="R5" s="53"/>
      <c r="S5" s="53" t="s">
        <v>345</v>
      </c>
      <c r="T5" s="53"/>
      <c r="U5" s="53"/>
      <c r="V5" s="53"/>
      <c r="W5" s="53"/>
      <c r="X5" s="53"/>
      <c r="Y5" s="53" t="s">
        <v>346</v>
      </c>
      <c r="AA5" s="53" t="s">
        <v>347</v>
      </c>
      <c r="AC5" s="53"/>
      <c r="AD5" s="53" t="s">
        <v>346</v>
      </c>
    </row>
    <row r="6" spans="1:31" s="52" customFormat="1" ht="17.25" customHeight="1" x14ac:dyDescent="0.25">
      <c r="A6" s="53" t="s">
        <v>348</v>
      </c>
      <c r="B6" s="54"/>
      <c r="C6" s="54"/>
      <c r="D6" s="53"/>
      <c r="E6" s="53"/>
      <c r="F6" s="53"/>
      <c r="G6" s="53"/>
      <c r="H6" s="53"/>
      <c r="I6" s="53"/>
      <c r="J6" s="53"/>
      <c r="K6" s="53"/>
      <c r="L6" s="53"/>
      <c r="M6" s="53"/>
      <c r="N6" s="53"/>
      <c r="P6" s="53"/>
      <c r="Q6" s="53"/>
      <c r="R6" s="53"/>
      <c r="S6" s="53" t="s">
        <v>349</v>
      </c>
      <c r="T6" s="53"/>
      <c r="U6" s="53"/>
      <c r="V6" s="53"/>
      <c r="W6" s="53"/>
      <c r="X6" s="53"/>
      <c r="Y6" s="53" t="s">
        <v>350</v>
      </c>
      <c r="Z6" s="53"/>
      <c r="AB6" s="53"/>
      <c r="AC6" s="53"/>
      <c r="AD6" s="53"/>
      <c r="AE6" s="53"/>
    </row>
    <row r="7" spans="1:31" s="52" customFormat="1" ht="17.25" customHeight="1" x14ac:dyDescent="0.25">
      <c r="A7" s="53" t="s">
        <v>351</v>
      </c>
      <c r="B7" s="54"/>
      <c r="C7" s="54"/>
      <c r="D7" s="53"/>
      <c r="E7" s="53"/>
      <c r="F7" s="53"/>
      <c r="G7" s="53"/>
      <c r="H7" s="53"/>
      <c r="I7" s="53"/>
      <c r="J7" s="53"/>
      <c r="K7" s="53"/>
      <c r="L7" s="53"/>
      <c r="M7" s="53"/>
      <c r="N7" s="53"/>
      <c r="P7" s="53"/>
      <c r="Q7" s="53"/>
      <c r="R7" s="53"/>
      <c r="S7" s="53" t="s">
        <v>352</v>
      </c>
      <c r="T7" s="53"/>
      <c r="U7" s="53"/>
      <c r="V7" s="53"/>
      <c r="W7" s="53"/>
      <c r="X7" s="53"/>
      <c r="Y7" s="53" t="s">
        <v>346</v>
      </c>
      <c r="Z7" s="92">
        <f>NoW</f>
        <v>218</v>
      </c>
      <c r="AA7" s="92"/>
      <c r="AB7" s="53"/>
      <c r="AC7" s="53"/>
      <c r="AD7" s="53"/>
      <c r="AE7" s="53"/>
    </row>
    <row r="8" spans="1:31" s="41" customFormat="1" ht="21" customHeight="1" x14ac:dyDescent="0.25">
      <c r="A8" s="80" t="s">
        <v>0</v>
      </c>
      <c r="B8" s="83" t="s">
        <v>353</v>
      </c>
      <c r="C8" s="80" t="s">
        <v>123</v>
      </c>
      <c r="D8" s="80" t="s">
        <v>354</v>
      </c>
      <c r="E8" s="80" t="s">
        <v>355</v>
      </c>
      <c r="F8" s="80" t="s">
        <v>2</v>
      </c>
      <c r="G8" s="80" t="s">
        <v>356</v>
      </c>
      <c r="H8" s="80" t="s">
        <v>357</v>
      </c>
      <c r="I8" s="86" t="s">
        <v>358</v>
      </c>
      <c r="J8" s="87"/>
      <c r="K8" s="87"/>
      <c r="L8" s="87"/>
      <c r="M8" s="87"/>
      <c r="N8" s="87"/>
      <c r="O8" s="87"/>
      <c r="P8" s="87"/>
      <c r="Q8" s="87"/>
      <c r="R8" s="87"/>
      <c r="S8" s="87"/>
      <c r="T8" s="87"/>
      <c r="U8" s="87"/>
      <c r="V8" s="87"/>
      <c r="W8" s="87"/>
      <c r="X8" s="87"/>
      <c r="Y8" s="87"/>
      <c r="Z8" s="88"/>
      <c r="AA8" s="80" t="s">
        <v>359</v>
      </c>
      <c r="AB8" s="80" t="s">
        <v>360</v>
      </c>
      <c r="AC8" s="80" t="s">
        <v>361</v>
      </c>
      <c r="AD8" s="80" t="s">
        <v>362</v>
      </c>
      <c r="AE8" s="80" t="s">
        <v>363</v>
      </c>
    </row>
    <row r="9" spans="1:31" s="41" customFormat="1" ht="21" customHeight="1" x14ac:dyDescent="0.25">
      <c r="A9" s="81"/>
      <c r="B9" s="84"/>
      <c r="C9" s="81"/>
      <c r="D9" s="81"/>
      <c r="E9" s="81"/>
      <c r="F9" s="81"/>
      <c r="G9" s="81"/>
      <c r="H9" s="81"/>
      <c r="I9" s="86" t="s">
        <v>364</v>
      </c>
      <c r="J9" s="87"/>
      <c r="K9" s="88"/>
      <c r="L9" s="86" t="s">
        <v>365</v>
      </c>
      <c r="M9" s="87"/>
      <c r="N9" s="88"/>
      <c r="O9" s="86" t="s">
        <v>366</v>
      </c>
      <c r="P9" s="87"/>
      <c r="Q9" s="88"/>
      <c r="R9" s="86" t="s">
        <v>367</v>
      </c>
      <c r="S9" s="87"/>
      <c r="T9" s="88"/>
      <c r="U9" s="86" t="s">
        <v>368</v>
      </c>
      <c r="V9" s="87"/>
      <c r="W9" s="88"/>
      <c r="X9" s="86" t="s">
        <v>369</v>
      </c>
      <c r="Y9" s="87"/>
      <c r="Z9" s="88"/>
      <c r="AA9" s="81"/>
      <c r="AB9" s="81"/>
      <c r="AC9" s="81"/>
      <c r="AD9" s="81"/>
      <c r="AE9" s="81"/>
    </row>
    <row r="10" spans="1:31" s="41" customFormat="1" ht="21" customHeight="1" x14ac:dyDescent="0.25">
      <c r="A10" s="82"/>
      <c r="B10" s="85"/>
      <c r="C10" s="82"/>
      <c r="D10" s="82"/>
      <c r="E10" s="82"/>
      <c r="F10" s="82"/>
      <c r="G10" s="82"/>
      <c r="H10" s="82"/>
      <c r="I10" s="42" t="s">
        <v>370</v>
      </c>
      <c r="J10" s="42" t="s">
        <v>371</v>
      </c>
      <c r="K10" s="42" t="s">
        <v>372</v>
      </c>
      <c r="L10" s="42" t="s">
        <v>370</v>
      </c>
      <c r="M10" s="42" t="s">
        <v>371</v>
      </c>
      <c r="N10" s="42" t="s">
        <v>372</v>
      </c>
      <c r="O10" s="42" t="s">
        <v>370</v>
      </c>
      <c r="P10" s="42" t="s">
        <v>371</v>
      </c>
      <c r="Q10" s="42" t="s">
        <v>372</v>
      </c>
      <c r="R10" s="42" t="s">
        <v>370</v>
      </c>
      <c r="S10" s="42" t="s">
        <v>371</v>
      </c>
      <c r="T10" s="42" t="s">
        <v>372</v>
      </c>
      <c r="U10" s="42" t="s">
        <v>370</v>
      </c>
      <c r="V10" s="42" t="s">
        <v>371</v>
      </c>
      <c r="W10" s="42" t="s">
        <v>372</v>
      </c>
      <c r="X10" s="42" t="s">
        <v>370</v>
      </c>
      <c r="Y10" s="42" t="s">
        <v>371</v>
      </c>
      <c r="Z10" s="42" t="s">
        <v>372</v>
      </c>
      <c r="AA10" s="82"/>
      <c r="AB10" s="82"/>
      <c r="AC10" s="82"/>
      <c r="AD10" s="82"/>
      <c r="AE10" s="82"/>
    </row>
    <row r="11" spans="1:31" s="48" customFormat="1" ht="16.5" customHeight="1" x14ac:dyDescent="0.25">
      <c r="A11" s="47">
        <v>1</v>
      </c>
      <c r="B11" s="47">
        <v>2</v>
      </c>
      <c r="C11" s="47"/>
      <c r="D11" s="47">
        <v>3</v>
      </c>
      <c r="E11" s="47">
        <v>4</v>
      </c>
      <c r="F11" s="47">
        <v>5</v>
      </c>
      <c r="G11" s="47">
        <v>6</v>
      </c>
      <c r="H11" s="47">
        <v>7</v>
      </c>
      <c r="I11" s="89">
        <v>8</v>
      </c>
      <c r="J11" s="90"/>
      <c r="K11" s="90"/>
      <c r="L11" s="90"/>
      <c r="M11" s="90"/>
      <c r="N11" s="90"/>
      <c r="O11" s="90"/>
      <c r="P11" s="90"/>
      <c r="Q11" s="90"/>
      <c r="R11" s="90"/>
      <c r="S11" s="90"/>
      <c r="T11" s="90"/>
      <c r="U11" s="90"/>
      <c r="V11" s="90"/>
      <c r="W11" s="90"/>
      <c r="X11" s="90"/>
      <c r="Y11" s="90"/>
      <c r="Z11" s="91"/>
      <c r="AA11" s="47">
        <v>9</v>
      </c>
      <c r="AB11" s="47">
        <v>10</v>
      </c>
      <c r="AC11" s="47">
        <v>11</v>
      </c>
      <c r="AD11" s="47">
        <v>12</v>
      </c>
      <c r="AE11" s="47">
        <v>13</v>
      </c>
    </row>
    <row r="12" spans="1:31" ht="15.95" customHeight="1" x14ac:dyDescent="0.25">
      <c r="A12" s="49">
        <v>1</v>
      </c>
      <c r="B12" s="50" t="s">
        <v>297</v>
      </c>
      <c r="C12" s="37" t="s">
        <v>37</v>
      </c>
      <c r="D12" s="49" t="s">
        <v>373</v>
      </c>
      <c r="E12" s="38">
        <v>36728</v>
      </c>
      <c r="F12" s="37" t="s">
        <v>41</v>
      </c>
      <c r="G12" s="10">
        <v>1167</v>
      </c>
      <c r="H12" s="38">
        <v>40346</v>
      </c>
      <c r="I12" s="43"/>
      <c r="J12" s="43"/>
      <c r="K12" s="43">
        <f>SUM(I12:J12)</f>
        <v>0</v>
      </c>
      <c r="L12" s="43"/>
      <c r="M12" s="43"/>
      <c r="N12" s="43">
        <f>SUM(L12:M12)</f>
        <v>0</v>
      </c>
      <c r="O12" s="43"/>
      <c r="P12" s="43"/>
      <c r="Q12" s="43">
        <f>SUM(O12:P12)</f>
        <v>0</v>
      </c>
      <c r="R12" s="43"/>
      <c r="S12" s="43"/>
      <c r="T12" s="43">
        <f>SUM(R12:S12)</f>
        <v>0</v>
      </c>
      <c r="U12" s="43"/>
      <c r="V12" s="43"/>
      <c r="W12" s="43">
        <f>SUM(U12:V12)</f>
        <v>0</v>
      </c>
      <c r="X12" s="43"/>
      <c r="Y12" s="43"/>
      <c r="Z12" s="43">
        <f>SUM(X12:Y12)</f>
        <v>0</v>
      </c>
      <c r="AA12" s="43">
        <f>K12+N12+Q12+T12+W12+Z12</f>
        <v>0</v>
      </c>
      <c r="AB12" s="44">
        <f>ROUND(AA12/6,0)</f>
        <v>0</v>
      </c>
      <c r="AC12" s="44"/>
      <c r="AD12" s="44">
        <f t="shared" ref="AD12:AD56" si="0">ROUND(AC12/NoW%,0)</f>
        <v>0</v>
      </c>
      <c r="AE12" s="44" t="str">
        <f>IF(AND(K12&gt;=35,N12&gt;=20,Q12&gt;=35,T12&gt;=35,W12&gt;=35,Z12&gt;=35),"Passed",IF(AD12&gt;75,"Promoted","Detained"))</f>
        <v>Detained</v>
      </c>
    </row>
    <row r="13" spans="1:31" ht="15.95" customHeight="1" x14ac:dyDescent="0.25">
      <c r="A13" s="49">
        <v>2</v>
      </c>
      <c r="B13" s="50" t="s">
        <v>298</v>
      </c>
      <c r="C13" s="37" t="s">
        <v>37</v>
      </c>
      <c r="D13" s="49" t="s">
        <v>373</v>
      </c>
      <c r="E13" s="38">
        <v>36695</v>
      </c>
      <c r="F13" s="37" t="s">
        <v>41</v>
      </c>
      <c r="G13" s="10">
        <v>927</v>
      </c>
      <c r="H13" s="38">
        <v>40343</v>
      </c>
      <c r="I13" s="43"/>
      <c r="J13" s="43"/>
      <c r="K13" s="43">
        <f t="shared" ref="K13:K47" si="1">SUM(I13:J13)</f>
        <v>0</v>
      </c>
      <c r="L13" s="43"/>
      <c r="M13" s="43"/>
      <c r="N13" s="43">
        <f t="shared" ref="N13:N47" si="2">SUM(L13:M13)</f>
        <v>0</v>
      </c>
      <c r="O13" s="43"/>
      <c r="P13" s="43"/>
      <c r="Q13" s="43">
        <f t="shared" ref="Q13:Q47" si="3">SUM(O13:P13)</f>
        <v>0</v>
      </c>
      <c r="R13" s="43"/>
      <c r="S13" s="43"/>
      <c r="T13" s="43">
        <f t="shared" ref="T13:T47" si="4">SUM(R13:S13)</f>
        <v>0</v>
      </c>
      <c r="U13" s="43"/>
      <c r="V13" s="43"/>
      <c r="W13" s="43">
        <f t="shared" ref="W13:W47" si="5">SUM(U13:V13)</f>
        <v>0</v>
      </c>
      <c r="X13" s="43"/>
      <c r="Y13" s="43"/>
      <c r="Z13" s="43">
        <f t="shared" ref="Z13:Z47" si="6">SUM(X13:Y13)</f>
        <v>0</v>
      </c>
      <c r="AA13" s="43">
        <f t="shared" ref="AA13:AA56" si="7">K13+N13+Q13+T13+W13+Z13</f>
        <v>0</v>
      </c>
      <c r="AB13" s="44">
        <f t="shared" ref="AB13:AB56" si="8">ROUND(AA13/6,0)</f>
        <v>0</v>
      </c>
      <c r="AC13" s="44"/>
      <c r="AD13" s="44">
        <f t="shared" si="0"/>
        <v>0</v>
      </c>
      <c r="AE13" s="44" t="str">
        <f t="shared" ref="AE13:AE56" si="9">IF(AND(K13&gt;=35,N13&gt;=20,Q13&gt;=35,T13&gt;=35,W13&gt;=35,Z13&gt;=35),"Passed",IF(AD13&gt;75,"Promoted","Detained"))</f>
        <v>Detained</v>
      </c>
    </row>
    <row r="14" spans="1:31" ht="15.95" customHeight="1" x14ac:dyDescent="0.25">
      <c r="A14" s="49">
        <v>3</v>
      </c>
      <c r="B14" s="50" t="s">
        <v>299</v>
      </c>
      <c r="C14" s="37" t="s">
        <v>37</v>
      </c>
      <c r="D14" s="49" t="s">
        <v>373</v>
      </c>
      <c r="E14" s="38">
        <v>36682</v>
      </c>
      <c r="F14" s="37" t="s">
        <v>39</v>
      </c>
      <c r="G14" s="10">
        <v>945</v>
      </c>
      <c r="H14" s="38">
        <v>40346</v>
      </c>
      <c r="I14" s="43"/>
      <c r="J14" s="43"/>
      <c r="K14" s="43">
        <f t="shared" si="1"/>
        <v>0</v>
      </c>
      <c r="L14" s="43"/>
      <c r="M14" s="43"/>
      <c r="N14" s="43">
        <f t="shared" si="2"/>
        <v>0</v>
      </c>
      <c r="O14" s="43"/>
      <c r="P14" s="43"/>
      <c r="Q14" s="43">
        <f t="shared" si="3"/>
        <v>0</v>
      </c>
      <c r="R14" s="43"/>
      <c r="S14" s="43"/>
      <c r="T14" s="43">
        <f t="shared" si="4"/>
        <v>0</v>
      </c>
      <c r="U14" s="43"/>
      <c r="V14" s="43"/>
      <c r="W14" s="43">
        <f t="shared" si="5"/>
        <v>0</v>
      </c>
      <c r="X14" s="43"/>
      <c r="Y14" s="43"/>
      <c r="Z14" s="43">
        <f t="shared" si="6"/>
        <v>0</v>
      </c>
      <c r="AA14" s="43">
        <f t="shared" si="7"/>
        <v>0</v>
      </c>
      <c r="AB14" s="44">
        <f t="shared" si="8"/>
        <v>0</v>
      </c>
      <c r="AC14" s="44"/>
      <c r="AD14" s="44">
        <f t="shared" si="0"/>
        <v>0</v>
      </c>
      <c r="AE14" s="44" t="str">
        <f t="shared" si="9"/>
        <v>Detained</v>
      </c>
    </row>
    <row r="15" spans="1:31" ht="15.95" customHeight="1" x14ac:dyDescent="0.25">
      <c r="A15" s="49">
        <v>4</v>
      </c>
      <c r="B15" s="50" t="s">
        <v>300</v>
      </c>
      <c r="C15" s="37" t="s">
        <v>37</v>
      </c>
      <c r="D15" s="49" t="s">
        <v>373</v>
      </c>
      <c r="E15" s="38">
        <v>36425</v>
      </c>
      <c r="F15" s="37" t="s">
        <v>41</v>
      </c>
      <c r="G15" s="10">
        <v>928</v>
      </c>
      <c r="H15" s="38">
        <v>40344</v>
      </c>
      <c r="I15" s="43"/>
      <c r="J15" s="43"/>
      <c r="K15" s="43">
        <f t="shared" si="1"/>
        <v>0</v>
      </c>
      <c r="L15" s="43"/>
      <c r="M15" s="43"/>
      <c r="N15" s="43">
        <f t="shared" si="2"/>
        <v>0</v>
      </c>
      <c r="O15" s="43"/>
      <c r="P15" s="43"/>
      <c r="Q15" s="43">
        <f t="shared" si="3"/>
        <v>0</v>
      </c>
      <c r="R15" s="43"/>
      <c r="S15" s="43"/>
      <c r="T15" s="43">
        <f t="shared" si="4"/>
        <v>0</v>
      </c>
      <c r="U15" s="43"/>
      <c r="V15" s="43"/>
      <c r="W15" s="43">
        <f t="shared" si="5"/>
        <v>0</v>
      </c>
      <c r="X15" s="43"/>
      <c r="Y15" s="43"/>
      <c r="Z15" s="43">
        <f t="shared" si="6"/>
        <v>0</v>
      </c>
      <c r="AA15" s="43">
        <f t="shared" si="7"/>
        <v>0</v>
      </c>
      <c r="AB15" s="44">
        <f t="shared" si="8"/>
        <v>0</v>
      </c>
      <c r="AC15" s="44"/>
      <c r="AD15" s="44">
        <f t="shared" si="0"/>
        <v>0</v>
      </c>
      <c r="AE15" s="44" t="str">
        <f t="shared" si="9"/>
        <v>Detained</v>
      </c>
    </row>
    <row r="16" spans="1:31" ht="15.95" customHeight="1" x14ac:dyDescent="0.25">
      <c r="A16" s="49">
        <v>5</v>
      </c>
      <c r="B16" s="50" t="s">
        <v>301</v>
      </c>
      <c r="C16" s="37" t="s">
        <v>37</v>
      </c>
      <c r="D16" s="49" t="s">
        <v>373</v>
      </c>
      <c r="E16" s="38">
        <v>36630</v>
      </c>
      <c r="F16" s="37" t="s">
        <v>41</v>
      </c>
      <c r="G16" s="10">
        <v>957</v>
      </c>
      <c r="H16" s="38">
        <v>40350</v>
      </c>
      <c r="I16" s="43"/>
      <c r="J16" s="43"/>
      <c r="K16" s="43">
        <f t="shared" si="1"/>
        <v>0</v>
      </c>
      <c r="L16" s="43"/>
      <c r="M16" s="43"/>
      <c r="N16" s="43">
        <f t="shared" si="2"/>
        <v>0</v>
      </c>
      <c r="O16" s="43"/>
      <c r="P16" s="43"/>
      <c r="Q16" s="43">
        <f t="shared" si="3"/>
        <v>0</v>
      </c>
      <c r="R16" s="43"/>
      <c r="S16" s="43"/>
      <c r="T16" s="43">
        <f t="shared" si="4"/>
        <v>0</v>
      </c>
      <c r="U16" s="43"/>
      <c r="V16" s="43"/>
      <c r="W16" s="43">
        <f t="shared" si="5"/>
        <v>0</v>
      </c>
      <c r="X16" s="43"/>
      <c r="Y16" s="43"/>
      <c r="Z16" s="43">
        <f t="shared" si="6"/>
        <v>0</v>
      </c>
      <c r="AA16" s="43">
        <f t="shared" si="7"/>
        <v>0</v>
      </c>
      <c r="AB16" s="44">
        <f t="shared" si="8"/>
        <v>0</v>
      </c>
      <c r="AC16" s="44"/>
      <c r="AD16" s="44">
        <f t="shared" si="0"/>
        <v>0</v>
      </c>
      <c r="AE16" s="44" t="str">
        <f t="shared" si="9"/>
        <v>Detained</v>
      </c>
    </row>
    <row r="17" spans="1:31" ht="15.95" customHeight="1" x14ac:dyDescent="0.25">
      <c r="A17" s="49">
        <v>6</v>
      </c>
      <c r="B17" s="50" t="s">
        <v>302</v>
      </c>
      <c r="C17" s="37" t="s">
        <v>37</v>
      </c>
      <c r="D17" s="49" t="s">
        <v>373</v>
      </c>
      <c r="E17" s="38">
        <v>36769</v>
      </c>
      <c r="F17" s="37" t="s">
        <v>42</v>
      </c>
      <c r="G17" s="10">
        <v>940</v>
      </c>
      <c r="H17" s="38">
        <v>40346</v>
      </c>
      <c r="I17" s="43"/>
      <c r="J17" s="43"/>
      <c r="K17" s="43">
        <f t="shared" si="1"/>
        <v>0</v>
      </c>
      <c r="L17" s="43"/>
      <c r="M17" s="43"/>
      <c r="N17" s="43">
        <f t="shared" si="2"/>
        <v>0</v>
      </c>
      <c r="O17" s="43"/>
      <c r="P17" s="43"/>
      <c r="Q17" s="43">
        <f t="shared" si="3"/>
        <v>0</v>
      </c>
      <c r="R17" s="43"/>
      <c r="S17" s="43"/>
      <c r="T17" s="43">
        <f t="shared" si="4"/>
        <v>0</v>
      </c>
      <c r="U17" s="43"/>
      <c r="V17" s="43"/>
      <c r="W17" s="43">
        <f t="shared" si="5"/>
        <v>0</v>
      </c>
      <c r="X17" s="43"/>
      <c r="Y17" s="43"/>
      <c r="Z17" s="43">
        <f t="shared" si="6"/>
        <v>0</v>
      </c>
      <c r="AA17" s="43">
        <f t="shared" si="7"/>
        <v>0</v>
      </c>
      <c r="AB17" s="44">
        <f t="shared" si="8"/>
        <v>0</v>
      </c>
      <c r="AC17" s="44"/>
      <c r="AD17" s="44">
        <f t="shared" si="0"/>
        <v>0</v>
      </c>
      <c r="AE17" s="44" t="str">
        <f t="shared" si="9"/>
        <v>Detained</v>
      </c>
    </row>
    <row r="18" spans="1:31" ht="15.95" customHeight="1" x14ac:dyDescent="0.25">
      <c r="A18" s="49">
        <v>7</v>
      </c>
      <c r="B18" s="50" t="s">
        <v>303</v>
      </c>
      <c r="C18" s="37" t="s">
        <v>37</v>
      </c>
      <c r="D18" s="49" t="s">
        <v>373</v>
      </c>
      <c r="E18" s="38">
        <v>36449</v>
      </c>
      <c r="F18" s="37" t="s">
        <v>39</v>
      </c>
      <c r="G18" s="10">
        <v>977</v>
      </c>
      <c r="H18" s="38">
        <v>40352</v>
      </c>
      <c r="I18" s="43"/>
      <c r="J18" s="43"/>
      <c r="K18" s="43">
        <f t="shared" si="1"/>
        <v>0</v>
      </c>
      <c r="L18" s="43"/>
      <c r="M18" s="43"/>
      <c r="N18" s="43">
        <f t="shared" si="2"/>
        <v>0</v>
      </c>
      <c r="O18" s="43"/>
      <c r="P18" s="43"/>
      <c r="Q18" s="43">
        <f t="shared" si="3"/>
        <v>0</v>
      </c>
      <c r="R18" s="43"/>
      <c r="S18" s="43"/>
      <c r="T18" s="43">
        <f t="shared" si="4"/>
        <v>0</v>
      </c>
      <c r="U18" s="43"/>
      <c r="V18" s="43"/>
      <c r="W18" s="43">
        <f t="shared" si="5"/>
        <v>0</v>
      </c>
      <c r="X18" s="43"/>
      <c r="Y18" s="43"/>
      <c r="Z18" s="43">
        <f t="shared" si="6"/>
        <v>0</v>
      </c>
      <c r="AA18" s="43">
        <f t="shared" si="7"/>
        <v>0</v>
      </c>
      <c r="AB18" s="44">
        <f t="shared" si="8"/>
        <v>0</v>
      </c>
      <c r="AC18" s="44"/>
      <c r="AD18" s="44">
        <f t="shared" si="0"/>
        <v>0</v>
      </c>
      <c r="AE18" s="44" t="str">
        <f t="shared" si="9"/>
        <v>Detained</v>
      </c>
    </row>
    <row r="19" spans="1:31" ht="15.95" customHeight="1" x14ac:dyDescent="0.25">
      <c r="A19" s="49">
        <v>8</v>
      </c>
      <c r="B19" s="50" t="s">
        <v>304</v>
      </c>
      <c r="C19" s="37" t="s">
        <v>37</v>
      </c>
      <c r="D19" s="49" t="s">
        <v>373</v>
      </c>
      <c r="E19" s="38">
        <v>36686</v>
      </c>
      <c r="F19" s="37" t="s">
        <v>42</v>
      </c>
      <c r="G19" s="10">
        <v>1058</v>
      </c>
      <c r="H19" s="38">
        <v>40893</v>
      </c>
      <c r="I19" s="43"/>
      <c r="J19" s="43"/>
      <c r="K19" s="43">
        <f t="shared" si="1"/>
        <v>0</v>
      </c>
      <c r="L19" s="43"/>
      <c r="M19" s="43"/>
      <c r="N19" s="43">
        <f t="shared" si="2"/>
        <v>0</v>
      </c>
      <c r="O19" s="43"/>
      <c r="P19" s="43"/>
      <c r="Q19" s="43">
        <f t="shared" si="3"/>
        <v>0</v>
      </c>
      <c r="R19" s="43"/>
      <c r="S19" s="43"/>
      <c r="T19" s="43">
        <f t="shared" si="4"/>
        <v>0</v>
      </c>
      <c r="U19" s="43"/>
      <c r="V19" s="43"/>
      <c r="W19" s="43">
        <f t="shared" si="5"/>
        <v>0</v>
      </c>
      <c r="X19" s="43"/>
      <c r="Y19" s="43"/>
      <c r="Z19" s="43">
        <f t="shared" si="6"/>
        <v>0</v>
      </c>
      <c r="AA19" s="43">
        <f t="shared" si="7"/>
        <v>0</v>
      </c>
      <c r="AB19" s="44">
        <f t="shared" si="8"/>
        <v>0</v>
      </c>
      <c r="AC19" s="44"/>
      <c r="AD19" s="44">
        <f t="shared" si="0"/>
        <v>0</v>
      </c>
      <c r="AE19" s="44" t="str">
        <f t="shared" si="9"/>
        <v>Detained</v>
      </c>
    </row>
    <row r="20" spans="1:31" ht="15.95" customHeight="1" x14ac:dyDescent="0.25">
      <c r="A20" s="49">
        <v>9</v>
      </c>
      <c r="B20" s="50" t="s">
        <v>305</v>
      </c>
      <c r="C20" s="37" t="s">
        <v>37</v>
      </c>
      <c r="D20" s="49" t="s">
        <v>373</v>
      </c>
      <c r="E20" s="38">
        <v>36700</v>
      </c>
      <c r="F20" s="37" t="s">
        <v>41</v>
      </c>
      <c r="G20" s="10">
        <v>943</v>
      </c>
      <c r="H20" s="38">
        <v>40346</v>
      </c>
      <c r="I20" s="43"/>
      <c r="J20" s="43"/>
      <c r="K20" s="43">
        <f t="shared" si="1"/>
        <v>0</v>
      </c>
      <c r="L20" s="43"/>
      <c r="M20" s="43"/>
      <c r="N20" s="43">
        <f t="shared" si="2"/>
        <v>0</v>
      </c>
      <c r="O20" s="43"/>
      <c r="P20" s="43"/>
      <c r="Q20" s="43">
        <f t="shared" si="3"/>
        <v>0</v>
      </c>
      <c r="R20" s="43"/>
      <c r="S20" s="43"/>
      <c r="T20" s="43">
        <f t="shared" si="4"/>
        <v>0</v>
      </c>
      <c r="U20" s="43"/>
      <c r="V20" s="43"/>
      <c r="W20" s="43">
        <f t="shared" si="5"/>
        <v>0</v>
      </c>
      <c r="X20" s="43"/>
      <c r="Y20" s="43"/>
      <c r="Z20" s="43">
        <f t="shared" si="6"/>
        <v>0</v>
      </c>
      <c r="AA20" s="43">
        <f t="shared" si="7"/>
        <v>0</v>
      </c>
      <c r="AB20" s="44">
        <f t="shared" si="8"/>
        <v>0</v>
      </c>
      <c r="AC20" s="44"/>
      <c r="AD20" s="44">
        <f t="shared" si="0"/>
        <v>0</v>
      </c>
      <c r="AE20" s="44" t="str">
        <f t="shared" si="9"/>
        <v>Detained</v>
      </c>
    </row>
    <row r="21" spans="1:31" ht="15.95" customHeight="1" x14ac:dyDescent="0.25">
      <c r="A21" s="49">
        <v>10</v>
      </c>
      <c r="B21" s="50" t="s">
        <v>306</v>
      </c>
      <c r="C21" s="37" t="s">
        <v>37</v>
      </c>
      <c r="D21" s="49" t="s">
        <v>373</v>
      </c>
      <c r="E21" s="38">
        <v>36491</v>
      </c>
      <c r="F21" s="37" t="s">
        <v>39</v>
      </c>
      <c r="G21" s="10">
        <v>942</v>
      </c>
      <c r="H21" s="38">
        <v>40346</v>
      </c>
      <c r="I21" s="43"/>
      <c r="J21" s="43"/>
      <c r="K21" s="43">
        <f t="shared" si="1"/>
        <v>0</v>
      </c>
      <c r="L21" s="43"/>
      <c r="M21" s="43"/>
      <c r="N21" s="43">
        <f t="shared" si="2"/>
        <v>0</v>
      </c>
      <c r="O21" s="43"/>
      <c r="P21" s="43"/>
      <c r="Q21" s="43">
        <f t="shared" si="3"/>
        <v>0</v>
      </c>
      <c r="R21" s="43"/>
      <c r="S21" s="43"/>
      <c r="T21" s="43">
        <f t="shared" si="4"/>
        <v>0</v>
      </c>
      <c r="U21" s="43"/>
      <c r="V21" s="43"/>
      <c r="W21" s="43">
        <f t="shared" si="5"/>
        <v>0</v>
      </c>
      <c r="X21" s="43"/>
      <c r="Y21" s="43"/>
      <c r="Z21" s="43">
        <f t="shared" si="6"/>
        <v>0</v>
      </c>
      <c r="AA21" s="43">
        <f t="shared" si="7"/>
        <v>0</v>
      </c>
      <c r="AB21" s="44">
        <f t="shared" si="8"/>
        <v>0</v>
      </c>
      <c r="AC21" s="44"/>
      <c r="AD21" s="44">
        <f t="shared" si="0"/>
        <v>0</v>
      </c>
      <c r="AE21" s="44" t="str">
        <f t="shared" si="9"/>
        <v>Detained</v>
      </c>
    </row>
    <row r="22" spans="1:31" ht="15.95" customHeight="1" x14ac:dyDescent="0.25">
      <c r="A22" s="49">
        <v>11</v>
      </c>
      <c r="B22" s="50" t="s">
        <v>307</v>
      </c>
      <c r="C22" s="37" t="s">
        <v>37</v>
      </c>
      <c r="D22" s="49" t="s">
        <v>373</v>
      </c>
      <c r="E22" s="38">
        <v>36679</v>
      </c>
      <c r="F22" s="37" t="s">
        <v>39</v>
      </c>
      <c r="G22" s="10">
        <v>1113</v>
      </c>
      <c r="H22" s="38">
        <v>41089</v>
      </c>
      <c r="I22" s="43"/>
      <c r="J22" s="43"/>
      <c r="K22" s="43">
        <f t="shared" si="1"/>
        <v>0</v>
      </c>
      <c r="L22" s="43"/>
      <c r="M22" s="43"/>
      <c r="N22" s="43">
        <f t="shared" si="2"/>
        <v>0</v>
      </c>
      <c r="O22" s="43"/>
      <c r="P22" s="43"/>
      <c r="Q22" s="43">
        <f t="shared" si="3"/>
        <v>0</v>
      </c>
      <c r="R22" s="43"/>
      <c r="S22" s="43"/>
      <c r="T22" s="43">
        <f t="shared" si="4"/>
        <v>0</v>
      </c>
      <c r="U22" s="43"/>
      <c r="V22" s="43"/>
      <c r="W22" s="43">
        <f t="shared" si="5"/>
        <v>0</v>
      </c>
      <c r="X22" s="43"/>
      <c r="Y22" s="43"/>
      <c r="Z22" s="43">
        <f t="shared" si="6"/>
        <v>0</v>
      </c>
      <c r="AA22" s="43">
        <f t="shared" si="7"/>
        <v>0</v>
      </c>
      <c r="AB22" s="44">
        <f t="shared" si="8"/>
        <v>0</v>
      </c>
      <c r="AC22" s="44"/>
      <c r="AD22" s="44">
        <f t="shared" si="0"/>
        <v>0</v>
      </c>
      <c r="AE22" s="44" t="str">
        <f t="shared" si="9"/>
        <v>Detained</v>
      </c>
    </row>
    <row r="23" spans="1:31" ht="15.95" customHeight="1" x14ac:dyDescent="0.25">
      <c r="A23" s="49">
        <v>12</v>
      </c>
      <c r="B23" s="50" t="s">
        <v>308</v>
      </c>
      <c r="C23" s="37" t="s">
        <v>37</v>
      </c>
      <c r="D23" s="49" t="s">
        <v>373</v>
      </c>
      <c r="E23" s="38">
        <v>36602</v>
      </c>
      <c r="F23" s="37" t="s">
        <v>42</v>
      </c>
      <c r="G23" s="10">
        <v>931</v>
      </c>
      <c r="H23" s="38">
        <v>40344</v>
      </c>
      <c r="I23" s="43"/>
      <c r="J23" s="43"/>
      <c r="K23" s="43">
        <f t="shared" si="1"/>
        <v>0</v>
      </c>
      <c r="L23" s="43"/>
      <c r="M23" s="43"/>
      <c r="N23" s="43">
        <f t="shared" si="2"/>
        <v>0</v>
      </c>
      <c r="O23" s="43"/>
      <c r="P23" s="43"/>
      <c r="Q23" s="43">
        <f t="shared" si="3"/>
        <v>0</v>
      </c>
      <c r="R23" s="43"/>
      <c r="S23" s="43"/>
      <c r="T23" s="43">
        <f t="shared" si="4"/>
        <v>0</v>
      </c>
      <c r="U23" s="43"/>
      <c r="V23" s="43"/>
      <c r="W23" s="43">
        <f t="shared" si="5"/>
        <v>0</v>
      </c>
      <c r="X23" s="43"/>
      <c r="Y23" s="43"/>
      <c r="Z23" s="43">
        <f t="shared" si="6"/>
        <v>0</v>
      </c>
      <c r="AA23" s="43">
        <f t="shared" si="7"/>
        <v>0</v>
      </c>
      <c r="AB23" s="44">
        <f t="shared" si="8"/>
        <v>0</v>
      </c>
      <c r="AC23" s="44"/>
      <c r="AD23" s="44">
        <f t="shared" si="0"/>
        <v>0</v>
      </c>
      <c r="AE23" s="44" t="str">
        <f t="shared" si="9"/>
        <v>Detained</v>
      </c>
    </row>
    <row r="24" spans="1:31" ht="15.95" customHeight="1" x14ac:dyDescent="0.25">
      <c r="A24" s="49">
        <v>13</v>
      </c>
      <c r="B24" s="50" t="s">
        <v>309</v>
      </c>
      <c r="C24" s="37" t="s">
        <v>37</v>
      </c>
      <c r="D24" s="49" t="s">
        <v>373</v>
      </c>
      <c r="E24" s="38">
        <v>35921</v>
      </c>
      <c r="F24" s="37" t="s">
        <v>42</v>
      </c>
      <c r="G24" s="10">
        <v>1071</v>
      </c>
      <c r="H24" s="38"/>
      <c r="I24" s="43"/>
      <c r="J24" s="43"/>
      <c r="K24" s="43">
        <f t="shared" si="1"/>
        <v>0</v>
      </c>
      <c r="L24" s="43"/>
      <c r="M24" s="43"/>
      <c r="N24" s="43">
        <f t="shared" si="2"/>
        <v>0</v>
      </c>
      <c r="O24" s="43"/>
      <c r="P24" s="43"/>
      <c r="Q24" s="43">
        <f t="shared" si="3"/>
        <v>0</v>
      </c>
      <c r="R24" s="43"/>
      <c r="S24" s="43"/>
      <c r="T24" s="43">
        <f t="shared" si="4"/>
        <v>0</v>
      </c>
      <c r="U24" s="43"/>
      <c r="V24" s="43"/>
      <c r="W24" s="43">
        <f t="shared" si="5"/>
        <v>0</v>
      </c>
      <c r="X24" s="43"/>
      <c r="Y24" s="43"/>
      <c r="Z24" s="43">
        <f t="shared" si="6"/>
        <v>0</v>
      </c>
      <c r="AA24" s="43">
        <f t="shared" si="7"/>
        <v>0</v>
      </c>
      <c r="AB24" s="44">
        <f t="shared" si="8"/>
        <v>0</v>
      </c>
      <c r="AC24" s="44"/>
      <c r="AD24" s="44">
        <f t="shared" si="0"/>
        <v>0</v>
      </c>
      <c r="AE24" s="44" t="str">
        <f t="shared" si="9"/>
        <v>Detained</v>
      </c>
    </row>
    <row r="25" spans="1:31" ht="15.95" customHeight="1" x14ac:dyDescent="0.25">
      <c r="A25" s="49">
        <v>14</v>
      </c>
      <c r="B25" s="50" t="s">
        <v>310</v>
      </c>
      <c r="C25" s="37" t="s">
        <v>37</v>
      </c>
      <c r="D25" s="49" t="s">
        <v>373</v>
      </c>
      <c r="E25" s="38">
        <v>36658</v>
      </c>
      <c r="F25" s="37" t="s">
        <v>39</v>
      </c>
      <c r="G25" s="10">
        <v>941</v>
      </c>
      <c r="H25" s="38">
        <v>40346</v>
      </c>
      <c r="I25" s="43"/>
      <c r="J25" s="43"/>
      <c r="K25" s="43">
        <f t="shared" si="1"/>
        <v>0</v>
      </c>
      <c r="L25" s="43"/>
      <c r="M25" s="43"/>
      <c r="N25" s="43">
        <f t="shared" si="2"/>
        <v>0</v>
      </c>
      <c r="O25" s="43"/>
      <c r="P25" s="43"/>
      <c r="Q25" s="43">
        <f t="shared" si="3"/>
        <v>0</v>
      </c>
      <c r="R25" s="43"/>
      <c r="S25" s="43"/>
      <c r="T25" s="43">
        <f t="shared" si="4"/>
        <v>0</v>
      </c>
      <c r="U25" s="43"/>
      <c r="V25" s="43"/>
      <c r="W25" s="43">
        <f t="shared" si="5"/>
        <v>0</v>
      </c>
      <c r="X25" s="43"/>
      <c r="Y25" s="43"/>
      <c r="Z25" s="43">
        <f t="shared" si="6"/>
        <v>0</v>
      </c>
      <c r="AA25" s="43">
        <f t="shared" si="7"/>
        <v>0</v>
      </c>
      <c r="AB25" s="44">
        <f t="shared" si="8"/>
        <v>0</v>
      </c>
      <c r="AC25" s="44"/>
      <c r="AD25" s="44">
        <f t="shared" si="0"/>
        <v>0</v>
      </c>
      <c r="AE25" s="44" t="str">
        <f t="shared" si="9"/>
        <v>Detained</v>
      </c>
    </row>
    <row r="26" spans="1:31" ht="15.95" customHeight="1" x14ac:dyDescent="0.25">
      <c r="A26" s="49">
        <v>15</v>
      </c>
      <c r="B26" s="50" t="s">
        <v>311</v>
      </c>
      <c r="C26" s="37" t="s">
        <v>37</v>
      </c>
      <c r="D26" s="49" t="s">
        <v>373</v>
      </c>
      <c r="E26" s="38">
        <v>36600</v>
      </c>
      <c r="F26" s="37" t="s">
        <v>42</v>
      </c>
      <c r="G26" s="10">
        <v>935</v>
      </c>
      <c r="H26" s="38">
        <v>40345</v>
      </c>
      <c r="I26" s="43"/>
      <c r="J26" s="43"/>
      <c r="K26" s="43">
        <f t="shared" si="1"/>
        <v>0</v>
      </c>
      <c r="L26" s="43"/>
      <c r="M26" s="43"/>
      <c r="N26" s="43">
        <f t="shared" si="2"/>
        <v>0</v>
      </c>
      <c r="O26" s="43"/>
      <c r="P26" s="43"/>
      <c r="Q26" s="43">
        <f t="shared" si="3"/>
        <v>0</v>
      </c>
      <c r="R26" s="43"/>
      <c r="S26" s="43"/>
      <c r="T26" s="43">
        <f t="shared" si="4"/>
        <v>0</v>
      </c>
      <c r="U26" s="43"/>
      <c r="V26" s="43"/>
      <c r="W26" s="43">
        <f t="shared" si="5"/>
        <v>0</v>
      </c>
      <c r="X26" s="43"/>
      <c r="Y26" s="43"/>
      <c r="Z26" s="43">
        <f t="shared" si="6"/>
        <v>0</v>
      </c>
      <c r="AA26" s="43">
        <f t="shared" si="7"/>
        <v>0</v>
      </c>
      <c r="AB26" s="44">
        <f t="shared" si="8"/>
        <v>0</v>
      </c>
      <c r="AC26" s="44"/>
      <c r="AD26" s="44">
        <f t="shared" si="0"/>
        <v>0</v>
      </c>
      <c r="AE26" s="44" t="str">
        <f t="shared" si="9"/>
        <v>Detained</v>
      </c>
    </row>
    <row r="27" spans="1:31" ht="15.95" customHeight="1" x14ac:dyDescent="0.25">
      <c r="A27" s="49">
        <v>16</v>
      </c>
      <c r="B27" s="50" t="s">
        <v>312</v>
      </c>
      <c r="C27" s="37" t="s">
        <v>37</v>
      </c>
      <c r="D27" s="49" t="s">
        <v>373</v>
      </c>
      <c r="E27" s="38">
        <v>36651</v>
      </c>
      <c r="F27" s="37" t="s">
        <v>41</v>
      </c>
      <c r="G27" s="10">
        <v>954</v>
      </c>
      <c r="H27" s="38">
        <v>40350</v>
      </c>
      <c r="I27" s="43"/>
      <c r="J27" s="43"/>
      <c r="K27" s="43">
        <f t="shared" si="1"/>
        <v>0</v>
      </c>
      <c r="L27" s="43"/>
      <c r="M27" s="43"/>
      <c r="N27" s="43">
        <f t="shared" si="2"/>
        <v>0</v>
      </c>
      <c r="O27" s="43"/>
      <c r="P27" s="43"/>
      <c r="Q27" s="43">
        <f t="shared" si="3"/>
        <v>0</v>
      </c>
      <c r="R27" s="43"/>
      <c r="S27" s="43"/>
      <c r="T27" s="43">
        <f t="shared" si="4"/>
        <v>0</v>
      </c>
      <c r="U27" s="43"/>
      <c r="V27" s="43"/>
      <c r="W27" s="43">
        <f t="shared" si="5"/>
        <v>0</v>
      </c>
      <c r="X27" s="43"/>
      <c r="Y27" s="43"/>
      <c r="Z27" s="43">
        <f t="shared" si="6"/>
        <v>0</v>
      </c>
      <c r="AA27" s="43">
        <f t="shared" si="7"/>
        <v>0</v>
      </c>
      <c r="AB27" s="44">
        <f t="shared" si="8"/>
        <v>0</v>
      </c>
      <c r="AC27" s="44"/>
      <c r="AD27" s="44">
        <f t="shared" si="0"/>
        <v>0</v>
      </c>
      <c r="AE27" s="44" t="str">
        <f t="shared" si="9"/>
        <v>Detained</v>
      </c>
    </row>
    <row r="28" spans="1:31" ht="15.95" customHeight="1" x14ac:dyDescent="0.25">
      <c r="A28" s="49">
        <v>17</v>
      </c>
      <c r="B28" s="50" t="s">
        <v>313</v>
      </c>
      <c r="C28" s="37" t="s">
        <v>37</v>
      </c>
      <c r="D28" s="49" t="s">
        <v>373</v>
      </c>
      <c r="E28" s="38">
        <v>36490</v>
      </c>
      <c r="F28" s="37" t="s">
        <v>39</v>
      </c>
      <c r="G28" s="10">
        <v>946</v>
      </c>
      <c r="H28" s="38">
        <v>40347</v>
      </c>
      <c r="I28" s="43"/>
      <c r="J28" s="43"/>
      <c r="K28" s="43">
        <f t="shared" si="1"/>
        <v>0</v>
      </c>
      <c r="L28" s="43"/>
      <c r="M28" s="43"/>
      <c r="N28" s="43">
        <f t="shared" si="2"/>
        <v>0</v>
      </c>
      <c r="O28" s="43"/>
      <c r="P28" s="43"/>
      <c r="Q28" s="43">
        <f t="shared" si="3"/>
        <v>0</v>
      </c>
      <c r="R28" s="43"/>
      <c r="S28" s="43"/>
      <c r="T28" s="43">
        <f t="shared" si="4"/>
        <v>0</v>
      </c>
      <c r="U28" s="43"/>
      <c r="V28" s="43"/>
      <c r="W28" s="43">
        <f t="shared" si="5"/>
        <v>0</v>
      </c>
      <c r="X28" s="43"/>
      <c r="Y28" s="43"/>
      <c r="Z28" s="43">
        <f t="shared" si="6"/>
        <v>0</v>
      </c>
      <c r="AA28" s="43">
        <f t="shared" si="7"/>
        <v>0</v>
      </c>
      <c r="AB28" s="44">
        <f t="shared" si="8"/>
        <v>0</v>
      </c>
      <c r="AC28" s="44"/>
      <c r="AD28" s="44">
        <f t="shared" si="0"/>
        <v>0</v>
      </c>
      <c r="AE28" s="44" t="str">
        <f t="shared" si="9"/>
        <v>Detained</v>
      </c>
    </row>
    <row r="29" spans="1:31" ht="15.95" customHeight="1" x14ac:dyDescent="0.25">
      <c r="A29" s="49">
        <v>18</v>
      </c>
      <c r="B29" s="50" t="s">
        <v>314</v>
      </c>
      <c r="C29" s="37" t="s">
        <v>37</v>
      </c>
      <c r="D29" s="49" t="s">
        <v>373</v>
      </c>
      <c r="E29" s="38">
        <v>36722</v>
      </c>
      <c r="F29" s="37" t="s">
        <v>39</v>
      </c>
      <c r="G29" s="10">
        <v>1043</v>
      </c>
      <c r="H29" s="38">
        <v>40718</v>
      </c>
      <c r="I29" s="43"/>
      <c r="J29" s="43"/>
      <c r="K29" s="43">
        <f t="shared" si="1"/>
        <v>0</v>
      </c>
      <c r="L29" s="43"/>
      <c r="M29" s="43"/>
      <c r="N29" s="43">
        <f t="shared" si="2"/>
        <v>0</v>
      </c>
      <c r="O29" s="43"/>
      <c r="P29" s="43"/>
      <c r="Q29" s="43">
        <f t="shared" si="3"/>
        <v>0</v>
      </c>
      <c r="R29" s="43"/>
      <c r="S29" s="43"/>
      <c r="T29" s="43">
        <f t="shared" si="4"/>
        <v>0</v>
      </c>
      <c r="U29" s="43"/>
      <c r="V29" s="43"/>
      <c r="W29" s="43">
        <f t="shared" si="5"/>
        <v>0</v>
      </c>
      <c r="X29" s="43"/>
      <c r="Y29" s="43"/>
      <c r="Z29" s="43">
        <f t="shared" si="6"/>
        <v>0</v>
      </c>
      <c r="AA29" s="43">
        <f t="shared" si="7"/>
        <v>0</v>
      </c>
      <c r="AB29" s="44">
        <f t="shared" si="8"/>
        <v>0</v>
      </c>
      <c r="AC29" s="44"/>
      <c r="AD29" s="44">
        <f t="shared" si="0"/>
        <v>0</v>
      </c>
      <c r="AE29" s="44" t="str">
        <f t="shared" si="9"/>
        <v>Detained</v>
      </c>
    </row>
    <row r="30" spans="1:31" ht="15.95" customHeight="1" x14ac:dyDescent="0.25">
      <c r="A30" s="49">
        <v>19</v>
      </c>
      <c r="B30" s="50" t="s">
        <v>315</v>
      </c>
      <c r="C30" s="37" t="s">
        <v>22</v>
      </c>
      <c r="D30" s="49" t="s">
        <v>373</v>
      </c>
      <c r="E30" s="38">
        <v>36742</v>
      </c>
      <c r="F30" s="37" t="s">
        <v>39</v>
      </c>
      <c r="G30" s="10">
        <v>978</v>
      </c>
      <c r="H30" s="38">
        <v>40352</v>
      </c>
      <c r="I30" s="43"/>
      <c r="J30" s="43"/>
      <c r="K30" s="43">
        <f t="shared" si="1"/>
        <v>0</v>
      </c>
      <c r="L30" s="43"/>
      <c r="M30" s="43"/>
      <c r="N30" s="43">
        <f t="shared" si="2"/>
        <v>0</v>
      </c>
      <c r="O30" s="43"/>
      <c r="P30" s="43"/>
      <c r="Q30" s="43">
        <f t="shared" si="3"/>
        <v>0</v>
      </c>
      <c r="R30" s="43"/>
      <c r="S30" s="43"/>
      <c r="T30" s="43">
        <f t="shared" si="4"/>
        <v>0</v>
      </c>
      <c r="U30" s="43"/>
      <c r="V30" s="43"/>
      <c r="W30" s="43">
        <f t="shared" si="5"/>
        <v>0</v>
      </c>
      <c r="X30" s="43"/>
      <c r="Y30" s="43"/>
      <c r="Z30" s="43">
        <f t="shared" si="6"/>
        <v>0</v>
      </c>
      <c r="AA30" s="43">
        <f t="shared" si="7"/>
        <v>0</v>
      </c>
      <c r="AB30" s="44">
        <f t="shared" si="8"/>
        <v>0</v>
      </c>
      <c r="AC30" s="44"/>
      <c r="AD30" s="44">
        <f t="shared" si="0"/>
        <v>0</v>
      </c>
      <c r="AE30" s="44" t="str">
        <f t="shared" si="9"/>
        <v>Detained</v>
      </c>
    </row>
    <row r="31" spans="1:31" ht="15.95" customHeight="1" x14ac:dyDescent="0.25">
      <c r="A31" s="49">
        <v>20</v>
      </c>
      <c r="B31" s="50" t="s">
        <v>316</v>
      </c>
      <c r="C31" s="37" t="s">
        <v>22</v>
      </c>
      <c r="D31" s="49" t="s">
        <v>373</v>
      </c>
      <c r="E31" s="38">
        <v>36748</v>
      </c>
      <c r="F31" s="37" t="s">
        <v>39</v>
      </c>
      <c r="G31" s="10">
        <v>1094</v>
      </c>
      <c r="H31" s="38">
        <v>41081</v>
      </c>
      <c r="I31" s="43"/>
      <c r="J31" s="43"/>
      <c r="K31" s="43">
        <f t="shared" si="1"/>
        <v>0</v>
      </c>
      <c r="L31" s="43"/>
      <c r="M31" s="43"/>
      <c r="N31" s="43">
        <f t="shared" si="2"/>
        <v>0</v>
      </c>
      <c r="O31" s="43"/>
      <c r="P31" s="43"/>
      <c r="Q31" s="43">
        <f t="shared" si="3"/>
        <v>0</v>
      </c>
      <c r="R31" s="43"/>
      <c r="S31" s="43"/>
      <c r="T31" s="43">
        <f t="shared" si="4"/>
        <v>0</v>
      </c>
      <c r="U31" s="43"/>
      <c r="V31" s="43"/>
      <c r="W31" s="43">
        <f t="shared" si="5"/>
        <v>0</v>
      </c>
      <c r="X31" s="43"/>
      <c r="Y31" s="43"/>
      <c r="Z31" s="43">
        <f t="shared" si="6"/>
        <v>0</v>
      </c>
      <c r="AA31" s="43">
        <f t="shared" si="7"/>
        <v>0</v>
      </c>
      <c r="AB31" s="44">
        <f t="shared" si="8"/>
        <v>0</v>
      </c>
      <c r="AC31" s="44"/>
      <c r="AD31" s="44">
        <f t="shared" si="0"/>
        <v>0</v>
      </c>
      <c r="AE31" s="44" t="str">
        <f t="shared" si="9"/>
        <v>Detained</v>
      </c>
    </row>
    <row r="32" spans="1:31" ht="15.95" customHeight="1" x14ac:dyDescent="0.25">
      <c r="A32" s="49">
        <v>21</v>
      </c>
      <c r="B32" s="50" t="s">
        <v>317</v>
      </c>
      <c r="C32" s="37" t="s">
        <v>22</v>
      </c>
      <c r="D32" s="49" t="s">
        <v>373</v>
      </c>
      <c r="E32" s="38">
        <v>36687</v>
      </c>
      <c r="F32" s="37" t="s">
        <v>42</v>
      </c>
      <c r="G32" s="10">
        <v>1127</v>
      </c>
      <c r="H32" s="38"/>
      <c r="I32" s="43"/>
      <c r="J32" s="43"/>
      <c r="K32" s="43">
        <f t="shared" si="1"/>
        <v>0</v>
      </c>
      <c r="L32" s="43"/>
      <c r="M32" s="43"/>
      <c r="N32" s="43">
        <f t="shared" si="2"/>
        <v>0</v>
      </c>
      <c r="O32" s="43"/>
      <c r="P32" s="43"/>
      <c r="Q32" s="43">
        <f t="shared" si="3"/>
        <v>0</v>
      </c>
      <c r="R32" s="43"/>
      <c r="S32" s="43"/>
      <c r="T32" s="43">
        <f t="shared" si="4"/>
        <v>0</v>
      </c>
      <c r="U32" s="43"/>
      <c r="V32" s="43"/>
      <c r="W32" s="43">
        <f t="shared" si="5"/>
        <v>0</v>
      </c>
      <c r="X32" s="43"/>
      <c r="Y32" s="43"/>
      <c r="Z32" s="43">
        <f t="shared" si="6"/>
        <v>0</v>
      </c>
      <c r="AA32" s="43">
        <f t="shared" si="7"/>
        <v>0</v>
      </c>
      <c r="AB32" s="44">
        <f t="shared" si="8"/>
        <v>0</v>
      </c>
      <c r="AC32" s="44"/>
      <c r="AD32" s="44">
        <f t="shared" si="0"/>
        <v>0</v>
      </c>
      <c r="AE32" s="44" t="str">
        <f t="shared" si="9"/>
        <v>Detained</v>
      </c>
    </row>
    <row r="33" spans="1:31" ht="15.95" customHeight="1" x14ac:dyDescent="0.25">
      <c r="A33" s="49">
        <v>22</v>
      </c>
      <c r="B33" s="50" t="s">
        <v>318</v>
      </c>
      <c r="C33" s="37" t="s">
        <v>22</v>
      </c>
      <c r="D33" s="49" t="s">
        <v>373</v>
      </c>
      <c r="E33" s="38">
        <v>36680</v>
      </c>
      <c r="F33" s="37" t="s">
        <v>42</v>
      </c>
      <c r="G33" s="10">
        <v>979</v>
      </c>
      <c r="H33" s="38">
        <v>40354</v>
      </c>
      <c r="I33" s="43"/>
      <c r="J33" s="43"/>
      <c r="K33" s="43">
        <f t="shared" si="1"/>
        <v>0</v>
      </c>
      <c r="L33" s="43"/>
      <c r="M33" s="43"/>
      <c r="N33" s="43">
        <f t="shared" si="2"/>
        <v>0</v>
      </c>
      <c r="O33" s="43"/>
      <c r="P33" s="43"/>
      <c r="Q33" s="43">
        <f t="shared" si="3"/>
        <v>0</v>
      </c>
      <c r="R33" s="43"/>
      <c r="S33" s="43"/>
      <c r="T33" s="43">
        <f t="shared" si="4"/>
        <v>0</v>
      </c>
      <c r="U33" s="43"/>
      <c r="V33" s="43"/>
      <c r="W33" s="43">
        <f t="shared" si="5"/>
        <v>0</v>
      </c>
      <c r="X33" s="43"/>
      <c r="Y33" s="43"/>
      <c r="Z33" s="43">
        <f t="shared" si="6"/>
        <v>0</v>
      </c>
      <c r="AA33" s="43">
        <f t="shared" si="7"/>
        <v>0</v>
      </c>
      <c r="AB33" s="44">
        <f t="shared" si="8"/>
        <v>0</v>
      </c>
      <c r="AC33" s="44"/>
      <c r="AD33" s="44">
        <f t="shared" si="0"/>
        <v>0</v>
      </c>
      <c r="AE33" s="44" t="str">
        <f t="shared" si="9"/>
        <v>Detained</v>
      </c>
    </row>
    <row r="34" spans="1:31" ht="15.95" customHeight="1" x14ac:dyDescent="0.25">
      <c r="A34" s="49">
        <v>23</v>
      </c>
      <c r="B34" s="50" t="s">
        <v>319</v>
      </c>
      <c r="C34" s="37" t="s">
        <v>22</v>
      </c>
      <c r="D34" s="49" t="s">
        <v>373</v>
      </c>
      <c r="E34" s="38">
        <v>36658</v>
      </c>
      <c r="F34" s="37" t="s">
        <v>41</v>
      </c>
      <c r="G34" s="10">
        <v>930</v>
      </c>
      <c r="H34" s="38">
        <v>40344</v>
      </c>
      <c r="I34" s="43"/>
      <c r="J34" s="43"/>
      <c r="K34" s="43">
        <f t="shared" si="1"/>
        <v>0</v>
      </c>
      <c r="L34" s="43"/>
      <c r="M34" s="43"/>
      <c r="N34" s="43">
        <f t="shared" si="2"/>
        <v>0</v>
      </c>
      <c r="O34" s="43"/>
      <c r="P34" s="43"/>
      <c r="Q34" s="43">
        <f t="shared" si="3"/>
        <v>0</v>
      </c>
      <c r="R34" s="43"/>
      <c r="S34" s="43"/>
      <c r="T34" s="43">
        <f t="shared" si="4"/>
        <v>0</v>
      </c>
      <c r="U34" s="43"/>
      <c r="V34" s="43"/>
      <c r="W34" s="43">
        <f t="shared" si="5"/>
        <v>0</v>
      </c>
      <c r="X34" s="43"/>
      <c r="Y34" s="43"/>
      <c r="Z34" s="43">
        <f t="shared" si="6"/>
        <v>0</v>
      </c>
      <c r="AA34" s="43">
        <f t="shared" si="7"/>
        <v>0</v>
      </c>
      <c r="AB34" s="44">
        <f t="shared" si="8"/>
        <v>0</v>
      </c>
      <c r="AC34" s="44"/>
      <c r="AD34" s="44">
        <f t="shared" si="0"/>
        <v>0</v>
      </c>
      <c r="AE34" s="44" t="str">
        <f t="shared" si="9"/>
        <v>Detained</v>
      </c>
    </row>
    <row r="35" spans="1:31" ht="15.95" customHeight="1" x14ac:dyDescent="0.25">
      <c r="A35" s="49">
        <v>24</v>
      </c>
      <c r="B35" s="50" t="s">
        <v>320</v>
      </c>
      <c r="C35" s="37" t="s">
        <v>22</v>
      </c>
      <c r="D35" s="49" t="s">
        <v>373</v>
      </c>
      <c r="E35" s="38">
        <v>36261</v>
      </c>
      <c r="F35" s="37" t="s">
        <v>42</v>
      </c>
      <c r="G35" s="10">
        <v>1056</v>
      </c>
      <c r="H35" s="38">
        <v>40744</v>
      </c>
      <c r="I35" s="43"/>
      <c r="J35" s="43"/>
      <c r="K35" s="43">
        <f t="shared" si="1"/>
        <v>0</v>
      </c>
      <c r="L35" s="43"/>
      <c r="M35" s="43"/>
      <c r="N35" s="43">
        <f t="shared" si="2"/>
        <v>0</v>
      </c>
      <c r="O35" s="43"/>
      <c r="P35" s="43"/>
      <c r="Q35" s="43">
        <f t="shared" si="3"/>
        <v>0</v>
      </c>
      <c r="R35" s="43"/>
      <c r="S35" s="43"/>
      <c r="T35" s="43">
        <f t="shared" si="4"/>
        <v>0</v>
      </c>
      <c r="U35" s="43"/>
      <c r="V35" s="43"/>
      <c r="W35" s="43">
        <f t="shared" si="5"/>
        <v>0</v>
      </c>
      <c r="X35" s="43"/>
      <c r="Y35" s="43"/>
      <c r="Z35" s="43">
        <f t="shared" si="6"/>
        <v>0</v>
      </c>
      <c r="AA35" s="43">
        <f t="shared" si="7"/>
        <v>0</v>
      </c>
      <c r="AB35" s="44">
        <f t="shared" si="8"/>
        <v>0</v>
      </c>
      <c r="AC35" s="44"/>
      <c r="AD35" s="44">
        <f t="shared" si="0"/>
        <v>0</v>
      </c>
      <c r="AE35" s="44" t="str">
        <f t="shared" si="9"/>
        <v>Detained</v>
      </c>
    </row>
    <row r="36" spans="1:31" ht="15.95" customHeight="1" x14ac:dyDescent="0.25">
      <c r="A36" s="49">
        <v>25</v>
      </c>
      <c r="B36" s="50" t="s">
        <v>321</v>
      </c>
      <c r="C36" s="37" t="s">
        <v>22</v>
      </c>
      <c r="D36" s="49" t="s">
        <v>373</v>
      </c>
      <c r="E36" s="38">
        <v>36687</v>
      </c>
      <c r="F36" s="37" t="s">
        <v>42</v>
      </c>
      <c r="G36" s="10">
        <v>963</v>
      </c>
      <c r="H36" s="38">
        <v>40350</v>
      </c>
      <c r="I36" s="43"/>
      <c r="J36" s="43"/>
      <c r="K36" s="43">
        <f t="shared" si="1"/>
        <v>0</v>
      </c>
      <c r="L36" s="43"/>
      <c r="M36" s="43"/>
      <c r="N36" s="43">
        <f t="shared" si="2"/>
        <v>0</v>
      </c>
      <c r="O36" s="43"/>
      <c r="P36" s="43"/>
      <c r="Q36" s="43">
        <f t="shared" si="3"/>
        <v>0</v>
      </c>
      <c r="R36" s="43"/>
      <c r="S36" s="43"/>
      <c r="T36" s="43">
        <f t="shared" si="4"/>
        <v>0</v>
      </c>
      <c r="U36" s="43"/>
      <c r="V36" s="43"/>
      <c r="W36" s="43">
        <f t="shared" si="5"/>
        <v>0</v>
      </c>
      <c r="X36" s="43"/>
      <c r="Y36" s="43"/>
      <c r="Z36" s="43">
        <f t="shared" si="6"/>
        <v>0</v>
      </c>
      <c r="AA36" s="43">
        <f t="shared" si="7"/>
        <v>0</v>
      </c>
      <c r="AB36" s="44">
        <f t="shared" si="8"/>
        <v>0</v>
      </c>
      <c r="AC36" s="44"/>
      <c r="AD36" s="44">
        <f t="shared" si="0"/>
        <v>0</v>
      </c>
      <c r="AE36" s="44" t="str">
        <f t="shared" si="9"/>
        <v>Detained</v>
      </c>
    </row>
    <row r="37" spans="1:31" ht="15.95" customHeight="1" x14ac:dyDescent="0.25">
      <c r="A37" s="49">
        <v>26</v>
      </c>
      <c r="B37" s="50" t="s">
        <v>322</v>
      </c>
      <c r="C37" s="37" t="s">
        <v>22</v>
      </c>
      <c r="D37" s="49" t="s">
        <v>373</v>
      </c>
      <c r="E37" s="38">
        <v>36434</v>
      </c>
      <c r="F37" s="37" t="s">
        <v>42</v>
      </c>
      <c r="G37" s="10">
        <v>936</v>
      </c>
      <c r="H37" s="38">
        <v>40345</v>
      </c>
      <c r="I37" s="43"/>
      <c r="J37" s="43"/>
      <c r="K37" s="43">
        <f t="shared" si="1"/>
        <v>0</v>
      </c>
      <c r="L37" s="43"/>
      <c r="M37" s="43"/>
      <c r="N37" s="43">
        <f t="shared" si="2"/>
        <v>0</v>
      </c>
      <c r="O37" s="43"/>
      <c r="P37" s="43"/>
      <c r="Q37" s="43">
        <f t="shared" si="3"/>
        <v>0</v>
      </c>
      <c r="R37" s="43"/>
      <c r="S37" s="43"/>
      <c r="T37" s="43">
        <f t="shared" si="4"/>
        <v>0</v>
      </c>
      <c r="U37" s="43"/>
      <c r="V37" s="43"/>
      <c r="W37" s="43">
        <f t="shared" si="5"/>
        <v>0</v>
      </c>
      <c r="X37" s="43"/>
      <c r="Y37" s="43"/>
      <c r="Z37" s="43">
        <f t="shared" si="6"/>
        <v>0</v>
      </c>
      <c r="AA37" s="43">
        <f t="shared" si="7"/>
        <v>0</v>
      </c>
      <c r="AB37" s="44">
        <f t="shared" si="8"/>
        <v>0</v>
      </c>
      <c r="AC37" s="44"/>
      <c r="AD37" s="44">
        <f t="shared" si="0"/>
        <v>0</v>
      </c>
      <c r="AE37" s="44" t="str">
        <f t="shared" si="9"/>
        <v>Detained</v>
      </c>
    </row>
    <row r="38" spans="1:31" ht="15.95" customHeight="1" x14ac:dyDescent="0.25">
      <c r="A38" s="49">
        <v>27</v>
      </c>
      <c r="B38" s="50" t="s">
        <v>323</v>
      </c>
      <c r="C38" s="37" t="s">
        <v>22</v>
      </c>
      <c r="D38" s="49" t="s">
        <v>373</v>
      </c>
      <c r="E38" s="38">
        <v>36591</v>
      </c>
      <c r="F38" s="37" t="s">
        <v>39</v>
      </c>
      <c r="G38" s="10">
        <v>965</v>
      </c>
      <c r="H38" s="38">
        <v>40350</v>
      </c>
      <c r="I38" s="43"/>
      <c r="J38" s="43"/>
      <c r="K38" s="43">
        <f t="shared" si="1"/>
        <v>0</v>
      </c>
      <c r="L38" s="43"/>
      <c r="M38" s="43"/>
      <c r="N38" s="43">
        <f t="shared" si="2"/>
        <v>0</v>
      </c>
      <c r="O38" s="43"/>
      <c r="P38" s="43"/>
      <c r="Q38" s="43">
        <f t="shared" si="3"/>
        <v>0</v>
      </c>
      <c r="R38" s="43"/>
      <c r="S38" s="43"/>
      <c r="T38" s="43">
        <f t="shared" si="4"/>
        <v>0</v>
      </c>
      <c r="U38" s="43"/>
      <c r="V38" s="43"/>
      <c r="W38" s="43">
        <f t="shared" si="5"/>
        <v>0</v>
      </c>
      <c r="X38" s="43"/>
      <c r="Y38" s="43"/>
      <c r="Z38" s="43">
        <f t="shared" si="6"/>
        <v>0</v>
      </c>
      <c r="AA38" s="43">
        <f t="shared" si="7"/>
        <v>0</v>
      </c>
      <c r="AB38" s="44">
        <f t="shared" si="8"/>
        <v>0</v>
      </c>
      <c r="AC38" s="44"/>
      <c r="AD38" s="44">
        <f t="shared" si="0"/>
        <v>0</v>
      </c>
      <c r="AE38" s="44" t="str">
        <f t="shared" si="9"/>
        <v>Detained</v>
      </c>
    </row>
    <row r="39" spans="1:31" ht="15.95" customHeight="1" x14ac:dyDescent="0.25">
      <c r="A39" s="49">
        <v>28</v>
      </c>
      <c r="B39" s="50" t="s">
        <v>324</v>
      </c>
      <c r="C39" s="37" t="s">
        <v>22</v>
      </c>
      <c r="D39" s="49" t="s">
        <v>373</v>
      </c>
      <c r="E39" s="38">
        <v>36591</v>
      </c>
      <c r="F39" s="37" t="s">
        <v>39</v>
      </c>
      <c r="G39" s="10">
        <v>932</v>
      </c>
      <c r="H39" s="38">
        <v>40345</v>
      </c>
      <c r="I39" s="43"/>
      <c r="J39" s="43"/>
      <c r="K39" s="43">
        <f t="shared" si="1"/>
        <v>0</v>
      </c>
      <c r="L39" s="43"/>
      <c r="M39" s="43"/>
      <c r="N39" s="43">
        <f t="shared" si="2"/>
        <v>0</v>
      </c>
      <c r="O39" s="43"/>
      <c r="P39" s="43"/>
      <c r="Q39" s="43">
        <f t="shared" si="3"/>
        <v>0</v>
      </c>
      <c r="R39" s="43"/>
      <c r="S39" s="43"/>
      <c r="T39" s="43">
        <f t="shared" si="4"/>
        <v>0</v>
      </c>
      <c r="U39" s="43"/>
      <c r="V39" s="43"/>
      <c r="W39" s="43">
        <f t="shared" si="5"/>
        <v>0</v>
      </c>
      <c r="X39" s="43"/>
      <c r="Y39" s="43"/>
      <c r="Z39" s="43">
        <f t="shared" si="6"/>
        <v>0</v>
      </c>
      <c r="AA39" s="43">
        <f t="shared" si="7"/>
        <v>0</v>
      </c>
      <c r="AB39" s="44">
        <f t="shared" si="8"/>
        <v>0</v>
      </c>
      <c r="AC39" s="44"/>
      <c r="AD39" s="44">
        <f t="shared" si="0"/>
        <v>0</v>
      </c>
      <c r="AE39" s="44" t="str">
        <f t="shared" si="9"/>
        <v>Detained</v>
      </c>
    </row>
    <row r="40" spans="1:31" ht="15.95" customHeight="1" x14ac:dyDescent="0.25">
      <c r="A40" s="49">
        <v>29</v>
      </c>
      <c r="B40" s="50" t="s">
        <v>325</v>
      </c>
      <c r="C40" s="37" t="s">
        <v>22</v>
      </c>
      <c r="D40" s="49" t="s">
        <v>373</v>
      </c>
      <c r="E40" s="38">
        <v>36676</v>
      </c>
      <c r="F40" s="37" t="s">
        <v>42</v>
      </c>
      <c r="G40" s="10">
        <v>953</v>
      </c>
      <c r="H40" s="38">
        <v>40350</v>
      </c>
      <c r="I40" s="43"/>
      <c r="J40" s="43"/>
      <c r="K40" s="43">
        <f t="shared" si="1"/>
        <v>0</v>
      </c>
      <c r="L40" s="43"/>
      <c r="M40" s="43"/>
      <c r="N40" s="43">
        <f t="shared" si="2"/>
        <v>0</v>
      </c>
      <c r="O40" s="43"/>
      <c r="P40" s="43"/>
      <c r="Q40" s="43">
        <f t="shared" si="3"/>
        <v>0</v>
      </c>
      <c r="R40" s="43"/>
      <c r="S40" s="43"/>
      <c r="T40" s="43">
        <f t="shared" si="4"/>
        <v>0</v>
      </c>
      <c r="U40" s="43"/>
      <c r="V40" s="43"/>
      <c r="W40" s="43">
        <f t="shared" si="5"/>
        <v>0</v>
      </c>
      <c r="X40" s="43"/>
      <c r="Y40" s="43"/>
      <c r="Z40" s="43">
        <f t="shared" si="6"/>
        <v>0</v>
      </c>
      <c r="AA40" s="43">
        <f t="shared" si="7"/>
        <v>0</v>
      </c>
      <c r="AB40" s="44">
        <f t="shared" si="8"/>
        <v>0</v>
      </c>
      <c r="AC40" s="44"/>
      <c r="AD40" s="44">
        <f t="shared" si="0"/>
        <v>0</v>
      </c>
      <c r="AE40" s="44" t="str">
        <f t="shared" si="9"/>
        <v>Detained</v>
      </c>
    </row>
    <row r="41" spans="1:31" ht="15.95" customHeight="1" x14ac:dyDescent="0.25">
      <c r="A41" s="49">
        <v>30</v>
      </c>
      <c r="B41" s="50" t="s">
        <v>326</v>
      </c>
      <c r="C41" s="37" t="s">
        <v>22</v>
      </c>
      <c r="D41" s="49" t="s">
        <v>373</v>
      </c>
      <c r="E41" s="38">
        <v>36292</v>
      </c>
      <c r="F41" s="37" t="s">
        <v>39</v>
      </c>
      <c r="G41" s="10">
        <v>976</v>
      </c>
      <c r="H41" s="38">
        <v>40352</v>
      </c>
      <c r="I41" s="43"/>
      <c r="J41" s="43"/>
      <c r="K41" s="43">
        <f t="shared" si="1"/>
        <v>0</v>
      </c>
      <c r="L41" s="43"/>
      <c r="M41" s="43"/>
      <c r="N41" s="43">
        <f t="shared" si="2"/>
        <v>0</v>
      </c>
      <c r="O41" s="43"/>
      <c r="P41" s="43"/>
      <c r="Q41" s="43">
        <f t="shared" si="3"/>
        <v>0</v>
      </c>
      <c r="R41" s="43"/>
      <c r="S41" s="43"/>
      <c r="T41" s="43">
        <f t="shared" si="4"/>
        <v>0</v>
      </c>
      <c r="U41" s="43"/>
      <c r="V41" s="43"/>
      <c r="W41" s="43">
        <f t="shared" si="5"/>
        <v>0</v>
      </c>
      <c r="X41" s="43"/>
      <c r="Y41" s="43"/>
      <c r="Z41" s="43">
        <f t="shared" si="6"/>
        <v>0</v>
      </c>
      <c r="AA41" s="43">
        <f t="shared" si="7"/>
        <v>0</v>
      </c>
      <c r="AB41" s="44">
        <f t="shared" si="8"/>
        <v>0</v>
      </c>
      <c r="AC41" s="44"/>
      <c r="AD41" s="44">
        <f t="shared" si="0"/>
        <v>0</v>
      </c>
      <c r="AE41" s="44" t="str">
        <f t="shared" si="9"/>
        <v>Detained</v>
      </c>
    </row>
    <row r="42" spans="1:31" ht="15.95" customHeight="1" x14ac:dyDescent="0.25">
      <c r="A42" s="49">
        <v>31</v>
      </c>
      <c r="B42" s="50" t="s">
        <v>327</v>
      </c>
      <c r="C42" s="37" t="s">
        <v>22</v>
      </c>
      <c r="D42" s="49" t="s">
        <v>373</v>
      </c>
      <c r="E42" s="38">
        <v>36746</v>
      </c>
      <c r="F42" s="37" t="s">
        <v>39</v>
      </c>
      <c r="G42" s="10">
        <v>933</v>
      </c>
      <c r="H42" s="38">
        <v>40345</v>
      </c>
      <c r="I42" s="43"/>
      <c r="J42" s="43"/>
      <c r="K42" s="43">
        <f t="shared" si="1"/>
        <v>0</v>
      </c>
      <c r="L42" s="43"/>
      <c r="M42" s="43"/>
      <c r="N42" s="43">
        <f t="shared" si="2"/>
        <v>0</v>
      </c>
      <c r="O42" s="43"/>
      <c r="P42" s="43"/>
      <c r="Q42" s="43">
        <f t="shared" si="3"/>
        <v>0</v>
      </c>
      <c r="R42" s="43"/>
      <c r="S42" s="43"/>
      <c r="T42" s="43">
        <f t="shared" si="4"/>
        <v>0</v>
      </c>
      <c r="U42" s="43"/>
      <c r="V42" s="43"/>
      <c r="W42" s="43">
        <f t="shared" si="5"/>
        <v>0</v>
      </c>
      <c r="X42" s="43"/>
      <c r="Y42" s="43"/>
      <c r="Z42" s="43">
        <f t="shared" si="6"/>
        <v>0</v>
      </c>
      <c r="AA42" s="43">
        <f t="shared" si="7"/>
        <v>0</v>
      </c>
      <c r="AB42" s="44">
        <f t="shared" si="8"/>
        <v>0</v>
      </c>
      <c r="AC42" s="44"/>
      <c r="AD42" s="44">
        <f t="shared" si="0"/>
        <v>0</v>
      </c>
      <c r="AE42" s="44" t="str">
        <f t="shared" si="9"/>
        <v>Detained</v>
      </c>
    </row>
    <row r="43" spans="1:31" ht="15.95" customHeight="1" x14ac:dyDescent="0.25">
      <c r="A43" s="49">
        <v>32</v>
      </c>
      <c r="B43" s="50" t="s">
        <v>328</v>
      </c>
      <c r="C43" s="37" t="s">
        <v>22</v>
      </c>
      <c r="D43" s="49" t="s">
        <v>373</v>
      </c>
      <c r="E43" s="38">
        <v>36410</v>
      </c>
      <c r="F43" s="37" t="s">
        <v>41</v>
      </c>
      <c r="G43" s="10">
        <v>949</v>
      </c>
      <c r="H43" s="38">
        <v>40347</v>
      </c>
      <c r="I43" s="43"/>
      <c r="J43" s="43"/>
      <c r="K43" s="43">
        <f t="shared" si="1"/>
        <v>0</v>
      </c>
      <c r="L43" s="43"/>
      <c r="M43" s="43"/>
      <c r="N43" s="43">
        <f t="shared" si="2"/>
        <v>0</v>
      </c>
      <c r="O43" s="43"/>
      <c r="P43" s="43"/>
      <c r="Q43" s="43">
        <f t="shared" si="3"/>
        <v>0</v>
      </c>
      <c r="R43" s="43"/>
      <c r="S43" s="43"/>
      <c r="T43" s="43">
        <f t="shared" si="4"/>
        <v>0</v>
      </c>
      <c r="U43" s="43"/>
      <c r="V43" s="43"/>
      <c r="W43" s="43">
        <f t="shared" si="5"/>
        <v>0</v>
      </c>
      <c r="X43" s="43"/>
      <c r="Y43" s="43"/>
      <c r="Z43" s="43">
        <f t="shared" si="6"/>
        <v>0</v>
      </c>
      <c r="AA43" s="43">
        <f t="shared" si="7"/>
        <v>0</v>
      </c>
      <c r="AB43" s="44">
        <f t="shared" si="8"/>
        <v>0</v>
      </c>
      <c r="AC43" s="44"/>
      <c r="AD43" s="44">
        <f t="shared" si="0"/>
        <v>0</v>
      </c>
      <c r="AE43" s="44" t="str">
        <f t="shared" si="9"/>
        <v>Detained</v>
      </c>
    </row>
    <row r="44" spans="1:31" ht="15.95" customHeight="1" x14ac:dyDescent="0.25">
      <c r="A44" s="49">
        <v>33</v>
      </c>
      <c r="B44" s="50" t="s">
        <v>329</v>
      </c>
      <c r="C44" s="37" t="s">
        <v>22</v>
      </c>
      <c r="D44" s="49" t="s">
        <v>373</v>
      </c>
      <c r="E44" s="38">
        <v>36657</v>
      </c>
      <c r="F44" s="37" t="s">
        <v>41</v>
      </c>
      <c r="G44" s="10">
        <v>929</v>
      </c>
      <c r="H44" s="38">
        <v>40344</v>
      </c>
      <c r="I44" s="43"/>
      <c r="J44" s="43"/>
      <c r="K44" s="43">
        <f t="shared" si="1"/>
        <v>0</v>
      </c>
      <c r="L44" s="43"/>
      <c r="M44" s="43"/>
      <c r="N44" s="43">
        <f t="shared" si="2"/>
        <v>0</v>
      </c>
      <c r="O44" s="43"/>
      <c r="P44" s="43"/>
      <c r="Q44" s="43">
        <f t="shared" si="3"/>
        <v>0</v>
      </c>
      <c r="R44" s="43"/>
      <c r="S44" s="43"/>
      <c r="T44" s="43">
        <f t="shared" si="4"/>
        <v>0</v>
      </c>
      <c r="U44" s="43"/>
      <c r="V44" s="43"/>
      <c r="W44" s="43">
        <f t="shared" si="5"/>
        <v>0</v>
      </c>
      <c r="X44" s="43"/>
      <c r="Y44" s="43"/>
      <c r="Z44" s="43">
        <f t="shared" si="6"/>
        <v>0</v>
      </c>
      <c r="AA44" s="43">
        <f t="shared" si="7"/>
        <v>0</v>
      </c>
      <c r="AB44" s="44">
        <f t="shared" si="8"/>
        <v>0</v>
      </c>
      <c r="AC44" s="44"/>
      <c r="AD44" s="44">
        <f t="shared" si="0"/>
        <v>0</v>
      </c>
      <c r="AE44" s="44" t="str">
        <f t="shared" si="9"/>
        <v>Detained</v>
      </c>
    </row>
    <row r="45" spans="1:31" ht="15.95" customHeight="1" x14ac:dyDescent="0.25">
      <c r="A45" s="49">
        <v>34</v>
      </c>
      <c r="B45" s="50" t="s">
        <v>330</v>
      </c>
      <c r="C45" s="37" t="s">
        <v>22</v>
      </c>
      <c r="D45" s="49" t="s">
        <v>373</v>
      </c>
      <c r="E45" s="38">
        <v>36523</v>
      </c>
      <c r="F45" s="37" t="s">
        <v>42</v>
      </c>
      <c r="G45" s="10">
        <v>1120</v>
      </c>
      <c r="H45" s="38">
        <v>41099</v>
      </c>
      <c r="I45" s="43"/>
      <c r="J45" s="43"/>
      <c r="K45" s="43">
        <f t="shared" si="1"/>
        <v>0</v>
      </c>
      <c r="L45" s="43"/>
      <c r="M45" s="43"/>
      <c r="N45" s="43">
        <f t="shared" si="2"/>
        <v>0</v>
      </c>
      <c r="O45" s="43"/>
      <c r="P45" s="43"/>
      <c r="Q45" s="43">
        <f t="shared" si="3"/>
        <v>0</v>
      </c>
      <c r="R45" s="43"/>
      <c r="S45" s="43"/>
      <c r="T45" s="43">
        <f t="shared" si="4"/>
        <v>0</v>
      </c>
      <c r="U45" s="43"/>
      <c r="V45" s="43"/>
      <c r="W45" s="43">
        <f t="shared" si="5"/>
        <v>0</v>
      </c>
      <c r="X45" s="43"/>
      <c r="Y45" s="43"/>
      <c r="Z45" s="43">
        <f t="shared" si="6"/>
        <v>0</v>
      </c>
      <c r="AA45" s="43">
        <f t="shared" si="7"/>
        <v>0</v>
      </c>
      <c r="AB45" s="44">
        <f t="shared" si="8"/>
        <v>0</v>
      </c>
      <c r="AC45" s="44"/>
      <c r="AD45" s="44">
        <f t="shared" si="0"/>
        <v>0</v>
      </c>
      <c r="AE45" s="44" t="str">
        <f t="shared" si="9"/>
        <v>Detained</v>
      </c>
    </row>
    <row r="46" spans="1:31" ht="15.95" customHeight="1" x14ac:dyDescent="0.25">
      <c r="A46" s="49">
        <v>35</v>
      </c>
      <c r="B46" s="50" t="s">
        <v>331</v>
      </c>
      <c r="C46" s="37" t="s">
        <v>22</v>
      </c>
      <c r="D46" s="49" t="s">
        <v>373</v>
      </c>
      <c r="E46" s="38">
        <v>36683</v>
      </c>
      <c r="F46" s="37" t="s">
        <v>41</v>
      </c>
      <c r="G46" s="10">
        <v>1170</v>
      </c>
      <c r="H46" s="38">
        <v>41452</v>
      </c>
      <c r="I46" s="43"/>
      <c r="J46" s="43"/>
      <c r="K46" s="43">
        <f t="shared" si="1"/>
        <v>0</v>
      </c>
      <c r="L46" s="43"/>
      <c r="M46" s="43"/>
      <c r="N46" s="43">
        <f t="shared" si="2"/>
        <v>0</v>
      </c>
      <c r="O46" s="43"/>
      <c r="P46" s="43"/>
      <c r="Q46" s="43">
        <f t="shared" si="3"/>
        <v>0</v>
      </c>
      <c r="R46" s="43"/>
      <c r="S46" s="43"/>
      <c r="T46" s="43">
        <f t="shared" si="4"/>
        <v>0</v>
      </c>
      <c r="U46" s="43"/>
      <c r="V46" s="43"/>
      <c r="W46" s="43">
        <f t="shared" si="5"/>
        <v>0</v>
      </c>
      <c r="X46" s="43"/>
      <c r="Y46" s="43"/>
      <c r="Z46" s="43">
        <f t="shared" si="6"/>
        <v>0</v>
      </c>
      <c r="AA46" s="43">
        <f t="shared" si="7"/>
        <v>0</v>
      </c>
      <c r="AB46" s="44">
        <f t="shared" si="8"/>
        <v>0</v>
      </c>
      <c r="AC46" s="44"/>
      <c r="AD46" s="44">
        <f t="shared" si="0"/>
        <v>0</v>
      </c>
      <c r="AE46" s="44" t="str">
        <f t="shared" si="9"/>
        <v>Detained</v>
      </c>
    </row>
    <row r="47" spans="1:31" ht="15.95" customHeight="1" x14ac:dyDescent="0.25">
      <c r="A47" s="49">
        <v>36</v>
      </c>
      <c r="B47" s="50" t="s">
        <v>332</v>
      </c>
      <c r="C47" s="37" t="s">
        <v>22</v>
      </c>
      <c r="D47" s="49" t="s">
        <v>373</v>
      </c>
      <c r="E47" s="38">
        <v>36453</v>
      </c>
      <c r="F47" s="37" t="s">
        <v>39</v>
      </c>
      <c r="G47" s="10">
        <v>1125</v>
      </c>
      <c r="H47" s="38">
        <v>41143</v>
      </c>
      <c r="I47" s="43"/>
      <c r="J47" s="43"/>
      <c r="K47" s="43">
        <f t="shared" si="1"/>
        <v>0</v>
      </c>
      <c r="L47" s="43"/>
      <c r="M47" s="43"/>
      <c r="N47" s="43">
        <f t="shared" si="2"/>
        <v>0</v>
      </c>
      <c r="O47" s="43"/>
      <c r="P47" s="43"/>
      <c r="Q47" s="43">
        <f t="shared" si="3"/>
        <v>0</v>
      </c>
      <c r="R47" s="43"/>
      <c r="S47" s="43"/>
      <c r="T47" s="43">
        <f t="shared" si="4"/>
        <v>0</v>
      </c>
      <c r="U47" s="43"/>
      <c r="V47" s="43"/>
      <c r="W47" s="43">
        <f t="shared" si="5"/>
        <v>0</v>
      </c>
      <c r="X47" s="43"/>
      <c r="Y47" s="43"/>
      <c r="Z47" s="43">
        <f t="shared" si="6"/>
        <v>0</v>
      </c>
      <c r="AA47" s="43">
        <f t="shared" si="7"/>
        <v>0</v>
      </c>
      <c r="AB47" s="44">
        <f t="shared" si="8"/>
        <v>0</v>
      </c>
      <c r="AC47" s="44"/>
      <c r="AD47" s="44">
        <f t="shared" si="0"/>
        <v>0</v>
      </c>
      <c r="AE47" s="44" t="str">
        <f t="shared" si="9"/>
        <v>Detained</v>
      </c>
    </row>
    <row r="48" spans="1:31" ht="15.95" customHeight="1" x14ac:dyDescent="0.25">
      <c r="A48" s="49">
        <v>37</v>
      </c>
      <c r="B48" s="50" t="s">
        <v>333</v>
      </c>
      <c r="C48" s="37" t="s">
        <v>22</v>
      </c>
      <c r="D48" s="49" t="s">
        <v>373</v>
      </c>
      <c r="E48" s="38">
        <v>36743</v>
      </c>
      <c r="F48" s="37" t="s">
        <v>41</v>
      </c>
      <c r="G48" s="10">
        <v>975</v>
      </c>
      <c r="H48" s="38">
        <v>40351</v>
      </c>
      <c r="I48" s="43"/>
      <c r="J48" s="43"/>
      <c r="K48" s="43">
        <f t="shared" ref="K48:K56" si="10">SUM(I48:J48)</f>
        <v>0</v>
      </c>
      <c r="L48" s="43"/>
      <c r="M48" s="43"/>
      <c r="N48" s="43">
        <f t="shared" ref="N48:N56" si="11">SUM(L48:M48)</f>
        <v>0</v>
      </c>
      <c r="O48" s="43"/>
      <c r="P48" s="43"/>
      <c r="Q48" s="43">
        <f t="shared" ref="Q48:Q56" si="12">SUM(O48:P48)</f>
        <v>0</v>
      </c>
      <c r="R48" s="43"/>
      <c r="S48" s="43"/>
      <c r="T48" s="43">
        <f t="shared" ref="T48:T56" si="13">SUM(R48:S48)</f>
        <v>0</v>
      </c>
      <c r="U48" s="43"/>
      <c r="V48" s="43"/>
      <c r="W48" s="43">
        <f t="shared" ref="W48:W56" si="14">SUM(U48:V48)</f>
        <v>0</v>
      </c>
      <c r="X48" s="43"/>
      <c r="Y48" s="43"/>
      <c r="Z48" s="43">
        <f t="shared" ref="Z48:Z56" si="15">SUM(X48:Y48)</f>
        <v>0</v>
      </c>
      <c r="AA48" s="43">
        <f t="shared" si="7"/>
        <v>0</v>
      </c>
      <c r="AB48" s="44">
        <f t="shared" si="8"/>
        <v>0</v>
      </c>
      <c r="AC48" s="44"/>
      <c r="AD48" s="44">
        <f t="shared" si="0"/>
        <v>0</v>
      </c>
      <c r="AE48" s="44" t="str">
        <f t="shared" si="9"/>
        <v>Detained</v>
      </c>
    </row>
    <row r="49" spans="1:31" ht="15.95" customHeight="1" x14ac:dyDescent="0.25">
      <c r="A49" s="49">
        <v>38</v>
      </c>
      <c r="B49" s="50" t="s">
        <v>334</v>
      </c>
      <c r="C49" s="37" t="s">
        <v>22</v>
      </c>
      <c r="D49" s="49" t="s">
        <v>373</v>
      </c>
      <c r="E49" s="38">
        <v>36477</v>
      </c>
      <c r="F49" s="37" t="s">
        <v>41</v>
      </c>
      <c r="G49" s="10">
        <v>938</v>
      </c>
      <c r="H49" s="38">
        <v>40345</v>
      </c>
      <c r="I49" s="43"/>
      <c r="J49" s="43"/>
      <c r="K49" s="43">
        <f t="shared" si="10"/>
        <v>0</v>
      </c>
      <c r="L49" s="43"/>
      <c r="M49" s="43"/>
      <c r="N49" s="43">
        <f t="shared" si="11"/>
        <v>0</v>
      </c>
      <c r="O49" s="43"/>
      <c r="P49" s="43"/>
      <c r="Q49" s="43">
        <f t="shared" si="12"/>
        <v>0</v>
      </c>
      <c r="R49" s="43"/>
      <c r="S49" s="43"/>
      <c r="T49" s="43">
        <f t="shared" si="13"/>
        <v>0</v>
      </c>
      <c r="U49" s="43"/>
      <c r="V49" s="43"/>
      <c r="W49" s="43">
        <f t="shared" si="14"/>
        <v>0</v>
      </c>
      <c r="X49" s="43"/>
      <c r="Y49" s="43"/>
      <c r="Z49" s="43">
        <f t="shared" si="15"/>
        <v>0</v>
      </c>
      <c r="AA49" s="43">
        <f t="shared" si="7"/>
        <v>0</v>
      </c>
      <c r="AB49" s="44">
        <f t="shared" si="8"/>
        <v>0</v>
      </c>
      <c r="AC49" s="44"/>
      <c r="AD49" s="44">
        <f t="shared" si="0"/>
        <v>0</v>
      </c>
      <c r="AE49" s="44" t="str">
        <f t="shared" si="9"/>
        <v>Detained</v>
      </c>
    </row>
    <row r="50" spans="1:31" ht="15.95" customHeight="1" x14ac:dyDescent="0.25">
      <c r="A50" s="49">
        <v>39</v>
      </c>
      <c r="B50" s="50" t="s">
        <v>335</v>
      </c>
      <c r="C50" s="37" t="s">
        <v>22</v>
      </c>
      <c r="D50" s="49" t="s">
        <v>373</v>
      </c>
      <c r="E50" s="38">
        <v>36477</v>
      </c>
      <c r="F50" s="37" t="s">
        <v>41</v>
      </c>
      <c r="G50" s="10">
        <v>937</v>
      </c>
      <c r="H50" s="38">
        <v>40345</v>
      </c>
      <c r="I50" s="43"/>
      <c r="J50" s="43"/>
      <c r="K50" s="43">
        <f t="shared" si="10"/>
        <v>0</v>
      </c>
      <c r="L50" s="43"/>
      <c r="M50" s="43"/>
      <c r="N50" s="43">
        <f t="shared" si="11"/>
        <v>0</v>
      </c>
      <c r="O50" s="43"/>
      <c r="P50" s="43"/>
      <c r="Q50" s="43">
        <f t="shared" si="12"/>
        <v>0</v>
      </c>
      <c r="R50" s="43"/>
      <c r="S50" s="43"/>
      <c r="T50" s="43">
        <f t="shared" si="13"/>
        <v>0</v>
      </c>
      <c r="U50" s="43"/>
      <c r="V50" s="43"/>
      <c r="W50" s="43">
        <f t="shared" si="14"/>
        <v>0</v>
      </c>
      <c r="X50" s="43"/>
      <c r="Y50" s="43"/>
      <c r="Z50" s="43">
        <f t="shared" si="15"/>
        <v>0</v>
      </c>
      <c r="AA50" s="43">
        <f t="shared" si="7"/>
        <v>0</v>
      </c>
      <c r="AB50" s="44">
        <f t="shared" si="8"/>
        <v>0</v>
      </c>
      <c r="AC50" s="44"/>
      <c r="AD50" s="44">
        <f t="shared" si="0"/>
        <v>0</v>
      </c>
      <c r="AE50" s="44" t="str">
        <f t="shared" si="9"/>
        <v>Detained</v>
      </c>
    </row>
    <row r="51" spans="1:31" ht="15.95" customHeight="1" x14ac:dyDescent="0.25">
      <c r="A51" s="49">
        <v>40</v>
      </c>
      <c r="B51" s="50" t="s">
        <v>336</v>
      </c>
      <c r="C51" s="37" t="s">
        <v>22</v>
      </c>
      <c r="D51" s="49" t="s">
        <v>373</v>
      </c>
      <c r="E51" s="38">
        <v>36733</v>
      </c>
      <c r="F51" s="37" t="s">
        <v>39</v>
      </c>
      <c r="G51" s="10">
        <v>985</v>
      </c>
      <c r="H51" s="38">
        <v>40371</v>
      </c>
      <c r="I51" s="43"/>
      <c r="J51" s="43"/>
      <c r="K51" s="43">
        <f t="shared" si="10"/>
        <v>0</v>
      </c>
      <c r="L51" s="43"/>
      <c r="M51" s="43"/>
      <c r="N51" s="43">
        <f t="shared" si="11"/>
        <v>0</v>
      </c>
      <c r="O51" s="43"/>
      <c r="P51" s="43"/>
      <c r="Q51" s="43">
        <f t="shared" si="12"/>
        <v>0</v>
      </c>
      <c r="R51" s="43"/>
      <c r="S51" s="43"/>
      <c r="T51" s="43">
        <f t="shared" si="13"/>
        <v>0</v>
      </c>
      <c r="U51" s="43"/>
      <c r="V51" s="43"/>
      <c r="W51" s="43">
        <f t="shared" si="14"/>
        <v>0</v>
      </c>
      <c r="X51" s="43"/>
      <c r="Y51" s="43"/>
      <c r="Z51" s="43">
        <f t="shared" si="15"/>
        <v>0</v>
      </c>
      <c r="AA51" s="43">
        <f t="shared" si="7"/>
        <v>0</v>
      </c>
      <c r="AB51" s="44">
        <f t="shared" si="8"/>
        <v>0</v>
      </c>
      <c r="AC51" s="44"/>
      <c r="AD51" s="44">
        <f t="shared" si="0"/>
        <v>0</v>
      </c>
      <c r="AE51" s="44" t="str">
        <f t="shared" si="9"/>
        <v>Detained</v>
      </c>
    </row>
    <row r="52" spans="1:31" ht="15.95" customHeight="1" x14ac:dyDescent="0.25">
      <c r="A52" s="49">
        <v>41</v>
      </c>
      <c r="B52" s="50" t="s">
        <v>337</v>
      </c>
      <c r="C52" s="37" t="s">
        <v>22</v>
      </c>
      <c r="D52" s="49" t="s">
        <v>373</v>
      </c>
      <c r="E52" s="38">
        <v>36640</v>
      </c>
      <c r="F52" s="37" t="s">
        <v>42</v>
      </c>
      <c r="G52" s="10">
        <v>1046</v>
      </c>
      <c r="H52" s="38">
        <v>40721</v>
      </c>
      <c r="I52" s="43"/>
      <c r="J52" s="43"/>
      <c r="K52" s="43">
        <f t="shared" si="10"/>
        <v>0</v>
      </c>
      <c r="L52" s="43"/>
      <c r="M52" s="43"/>
      <c r="N52" s="43">
        <f t="shared" si="11"/>
        <v>0</v>
      </c>
      <c r="O52" s="43"/>
      <c r="P52" s="43"/>
      <c r="Q52" s="43">
        <f t="shared" si="12"/>
        <v>0</v>
      </c>
      <c r="R52" s="43"/>
      <c r="S52" s="43"/>
      <c r="T52" s="43">
        <f t="shared" si="13"/>
        <v>0</v>
      </c>
      <c r="U52" s="43"/>
      <c r="V52" s="43"/>
      <c r="W52" s="43">
        <f t="shared" si="14"/>
        <v>0</v>
      </c>
      <c r="X52" s="43"/>
      <c r="Y52" s="43"/>
      <c r="Z52" s="43">
        <f t="shared" si="15"/>
        <v>0</v>
      </c>
      <c r="AA52" s="43">
        <f t="shared" si="7"/>
        <v>0</v>
      </c>
      <c r="AB52" s="44">
        <f t="shared" si="8"/>
        <v>0</v>
      </c>
      <c r="AC52" s="44"/>
      <c r="AD52" s="44">
        <f t="shared" si="0"/>
        <v>0</v>
      </c>
      <c r="AE52" s="44" t="str">
        <f t="shared" si="9"/>
        <v>Detained</v>
      </c>
    </row>
    <row r="53" spans="1:31" ht="15.95" customHeight="1" x14ac:dyDescent="0.25">
      <c r="A53" s="49">
        <v>42</v>
      </c>
      <c r="B53" s="50" t="s">
        <v>338</v>
      </c>
      <c r="C53" s="37" t="s">
        <v>22</v>
      </c>
      <c r="D53" s="49" t="s">
        <v>373</v>
      </c>
      <c r="E53" s="38">
        <v>36373</v>
      </c>
      <c r="F53" s="37" t="s">
        <v>42</v>
      </c>
      <c r="G53" s="10">
        <v>952</v>
      </c>
      <c r="H53" s="38">
        <v>40350</v>
      </c>
      <c r="I53" s="43"/>
      <c r="J53" s="43"/>
      <c r="K53" s="43">
        <f t="shared" si="10"/>
        <v>0</v>
      </c>
      <c r="L53" s="43"/>
      <c r="M53" s="43"/>
      <c r="N53" s="43">
        <f t="shared" si="11"/>
        <v>0</v>
      </c>
      <c r="O53" s="43"/>
      <c r="P53" s="43"/>
      <c r="Q53" s="43">
        <f t="shared" si="12"/>
        <v>0</v>
      </c>
      <c r="R53" s="43"/>
      <c r="S53" s="43"/>
      <c r="T53" s="43">
        <f t="shared" si="13"/>
        <v>0</v>
      </c>
      <c r="U53" s="43"/>
      <c r="V53" s="43"/>
      <c r="W53" s="43">
        <f t="shared" si="14"/>
        <v>0</v>
      </c>
      <c r="X53" s="43"/>
      <c r="Y53" s="43"/>
      <c r="Z53" s="43">
        <f t="shared" si="15"/>
        <v>0</v>
      </c>
      <c r="AA53" s="43">
        <f t="shared" si="7"/>
        <v>0</v>
      </c>
      <c r="AB53" s="44">
        <f t="shared" si="8"/>
        <v>0</v>
      </c>
      <c r="AC53" s="44"/>
      <c r="AD53" s="44">
        <f t="shared" si="0"/>
        <v>0</v>
      </c>
      <c r="AE53" s="44" t="str">
        <f t="shared" si="9"/>
        <v>Detained</v>
      </c>
    </row>
    <row r="54" spans="1:31" ht="15.95" customHeight="1" x14ac:dyDescent="0.25">
      <c r="A54" s="49">
        <v>43</v>
      </c>
      <c r="B54" s="50" t="s">
        <v>339</v>
      </c>
      <c r="C54" s="37" t="s">
        <v>22</v>
      </c>
      <c r="D54" s="49" t="s">
        <v>373</v>
      </c>
      <c r="E54" s="38">
        <v>36662</v>
      </c>
      <c r="F54" s="37" t="s">
        <v>39</v>
      </c>
      <c r="G54" s="10">
        <v>964</v>
      </c>
      <c r="H54" s="38">
        <v>40350</v>
      </c>
      <c r="I54" s="43"/>
      <c r="J54" s="43"/>
      <c r="K54" s="43">
        <f t="shared" si="10"/>
        <v>0</v>
      </c>
      <c r="L54" s="43"/>
      <c r="M54" s="43"/>
      <c r="N54" s="43">
        <f t="shared" si="11"/>
        <v>0</v>
      </c>
      <c r="O54" s="43"/>
      <c r="P54" s="43"/>
      <c r="Q54" s="43">
        <f t="shared" si="12"/>
        <v>0</v>
      </c>
      <c r="R54" s="43"/>
      <c r="S54" s="43"/>
      <c r="T54" s="43">
        <f t="shared" si="13"/>
        <v>0</v>
      </c>
      <c r="U54" s="43"/>
      <c r="V54" s="43"/>
      <c r="W54" s="43">
        <f t="shared" si="14"/>
        <v>0</v>
      </c>
      <c r="X54" s="43"/>
      <c r="Y54" s="43"/>
      <c r="Z54" s="43">
        <f t="shared" si="15"/>
        <v>0</v>
      </c>
      <c r="AA54" s="43">
        <f t="shared" si="7"/>
        <v>0</v>
      </c>
      <c r="AB54" s="44">
        <f t="shared" si="8"/>
        <v>0</v>
      </c>
      <c r="AC54" s="44"/>
      <c r="AD54" s="44">
        <f t="shared" si="0"/>
        <v>0</v>
      </c>
      <c r="AE54" s="44" t="str">
        <f t="shared" si="9"/>
        <v>Detained</v>
      </c>
    </row>
    <row r="55" spans="1:31" ht="15.95" customHeight="1" x14ac:dyDescent="0.25">
      <c r="A55" s="49">
        <v>44</v>
      </c>
      <c r="B55" s="50" t="s">
        <v>340</v>
      </c>
      <c r="C55" s="37" t="s">
        <v>22</v>
      </c>
      <c r="D55" s="49" t="s">
        <v>373</v>
      </c>
      <c r="E55" s="38">
        <v>36461</v>
      </c>
      <c r="F55" s="37" t="s">
        <v>39</v>
      </c>
      <c r="G55" s="10">
        <v>981</v>
      </c>
      <c r="H55" s="38">
        <v>40357</v>
      </c>
      <c r="I55" s="43"/>
      <c r="J55" s="43"/>
      <c r="K55" s="43">
        <f t="shared" si="10"/>
        <v>0</v>
      </c>
      <c r="L55" s="43"/>
      <c r="M55" s="43"/>
      <c r="N55" s="43">
        <f t="shared" si="11"/>
        <v>0</v>
      </c>
      <c r="O55" s="43"/>
      <c r="P55" s="43"/>
      <c r="Q55" s="43">
        <f t="shared" si="12"/>
        <v>0</v>
      </c>
      <c r="R55" s="43"/>
      <c r="S55" s="43"/>
      <c r="T55" s="43">
        <f t="shared" si="13"/>
        <v>0</v>
      </c>
      <c r="U55" s="43"/>
      <c r="V55" s="43"/>
      <c r="W55" s="43">
        <f t="shared" si="14"/>
        <v>0</v>
      </c>
      <c r="X55" s="43"/>
      <c r="Y55" s="43"/>
      <c r="Z55" s="43">
        <f t="shared" si="15"/>
        <v>0</v>
      </c>
      <c r="AA55" s="43">
        <f t="shared" si="7"/>
        <v>0</v>
      </c>
      <c r="AB55" s="44">
        <f t="shared" si="8"/>
        <v>0</v>
      </c>
      <c r="AC55" s="44"/>
      <c r="AD55" s="44">
        <f t="shared" si="0"/>
        <v>0</v>
      </c>
      <c r="AE55" s="44" t="str">
        <f t="shared" si="9"/>
        <v>Detained</v>
      </c>
    </row>
    <row r="56" spans="1:31" ht="15.95" customHeight="1" x14ac:dyDescent="0.25">
      <c r="A56" s="49">
        <v>45</v>
      </c>
      <c r="B56" s="50" t="s">
        <v>142</v>
      </c>
      <c r="C56" s="37" t="s">
        <v>22</v>
      </c>
      <c r="D56" s="49" t="s">
        <v>373</v>
      </c>
      <c r="E56" s="38">
        <v>35576</v>
      </c>
      <c r="F56" s="37" t="s">
        <v>39</v>
      </c>
      <c r="G56" s="10">
        <v>900</v>
      </c>
      <c r="H56" s="38"/>
      <c r="I56" s="43"/>
      <c r="J56" s="43"/>
      <c r="K56" s="43">
        <f t="shared" si="10"/>
        <v>0</v>
      </c>
      <c r="L56" s="43"/>
      <c r="M56" s="43"/>
      <c r="N56" s="43">
        <f t="shared" si="11"/>
        <v>0</v>
      </c>
      <c r="O56" s="43"/>
      <c r="P56" s="43"/>
      <c r="Q56" s="43">
        <f t="shared" si="12"/>
        <v>0</v>
      </c>
      <c r="R56" s="43"/>
      <c r="S56" s="43"/>
      <c r="T56" s="43">
        <f t="shared" si="13"/>
        <v>0</v>
      </c>
      <c r="U56" s="43"/>
      <c r="V56" s="43"/>
      <c r="W56" s="43">
        <f t="shared" si="14"/>
        <v>0</v>
      </c>
      <c r="X56" s="43"/>
      <c r="Y56" s="43"/>
      <c r="Z56" s="43">
        <f t="shared" si="15"/>
        <v>0</v>
      </c>
      <c r="AA56" s="43">
        <f t="shared" si="7"/>
        <v>0</v>
      </c>
      <c r="AB56" s="44">
        <f t="shared" si="8"/>
        <v>0</v>
      </c>
      <c r="AC56" s="44"/>
      <c r="AD56" s="44">
        <f t="shared" si="0"/>
        <v>0</v>
      </c>
      <c r="AE56" s="44" t="str">
        <f t="shared" si="9"/>
        <v>Detained</v>
      </c>
    </row>
    <row r="57" spans="1:31" ht="15.95" customHeight="1" x14ac:dyDescent="0.25">
      <c r="A57" s="49"/>
      <c r="B57" s="50"/>
      <c r="C57" s="49"/>
      <c r="D57" s="49"/>
      <c r="E57" s="51"/>
      <c r="F57" s="49"/>
      <c r="G57" s="49"/>
      <c r="H57" s="51"/>
      <c r="I57" s="43"/>
      <c r="J57" s="43"/>
      <c r="K57" s="43"/>
      <c r="L57" s="43"/>
      <c r="M57" s="43"/>
      <c r="N57" s="43"/>
      <c r="O57" s="43"/>
      <c r="P57" s="43"/>
      <c r="Q57" s="43"/>
      <c r="R57" s="43"/>
      <c r="S57" s="43"/>
      <c r="T57" s="43"/>
      <c r="U57" s="43"/>
      <c r="V57" s="43"/>
      <c r="W57" s="43"/>
      <c r="X57" s="43"/>
      <c r="Y57" s="43"/>
      <c r="Z57" s="43"/>
      <c r="AA57" s="43"/>
      <c r="AB57" s="44"/>
      <c r="AC57" s="44"/>
      <c r="AD57" s="44"/>
      <c r="AE57" s="44"/>
    </row>
    <row r="58" spans="1:31" ht="15.95" customHeight="1" x14ac:dyDescent="0.25">
      <c r="A58" s="49"/>
      <c r="B58" s="50"/>
      <c r="C58" s="49"/>
      <c r="D58" s="49"/>
      <c r="E58" s="51"/>
      <c r="F58" s="49"/>
      <c r="G58" s="49"/>
      <c r="H58" s="51"/>
      <c r="I58" s="43"/>
      <c r="J58" s="43"/>
      <c r="K58" s="43"/>
      <c r="L58" s="43"/>
      <c r="M58" s="43"/>
      <c r="N58" s="43"/>
      <c r="O58" s="43"/>
      <c r="P58" s="43"/>
      <c r="Q58" s="43"/>
      <c r="R58" s="43"/>
      <c r="S58" s="43"/>
      <c r="T58" s="43"/>
      <c r="U58" s="43"/>
      <c r="V58" s="43"/>
      <c r="W58" s="43"/>
      <c r="X58" s="43"/>
      <c r="Y58" s="43"/>
      <c r="Z58" s="43"/>
      <c r="AA58" s="43"/>
      <c r="AB58" s="44"/>
      <c r="AC58" s="44"/>
      <c r="AD58" s="44"/>
      <c r="AE58" s="44"/>
    </row>
    <row r="59" spans="1:31" x14ac:dyDescent="0.25">
      <c r="A59" s="49"/>
      <c r="B59" s="50"/>
      <c r="C59" s="49"/>
      <c r="D59" s="49"/>
      <c r="E59" s="51"/>
      <c r="F59" s="49"/>
      <c r="G59" s="49"/>
      <c r="H59" s="51"/>
      <c r="I59" s="43"/>
      <c r="J59" s="43"/>
      <c r="K59" s="43"/>
      <c r="L59" s="43"/>
      <c r="M59" s="43"/>
      <c r="N59" s="43"/>
      <c r="O59" s="43"/>
      <c r="P59" s="43"/>
      <c r="Q59" s="43"/>
      <c r="R59" s="43"/>
      <c r="S59" s="43"/>
      <c r="T59" s="43"/>
      <c r="U59" s="43"/>
      <c r="V59" s="43"/>
      <c r="W59" s="43"/>
      <c r="X59" s="43"/>
      <c r="Y59" s="43"/>
      <c r="Z59" s="43"/>
      <c r="AA59" s="43"/>
      <c r="AB59" s="44"/>
      <c r="AC59" s="44"/>
      <c r="AD59" s="44"/>
      <c r="AE59" s="44"/>
    </row>
    <row r="60" spans="1:31" x14ac:dyDescent="0.25">
      <c r="A60" s="49"/>
      <c r="B60" s="50"/>
      <c r="C60" s="49"/>
      <c r="D60" s="49"/>
      <c r="E60" s="51"/>
      <c r="F60" s="49"/>
      <c r="G60" s="49"/>
      <c r="H60" s="51"/>
      <c r="I60" s="43"/>
      <c r="J60" s="43"/>
      <c r="K60" s="43"/>
      <c r="L60" s="43"/>
      <c r="M60" s="43"/>
      <c r="N60" s="43"/>
      <c r="O60" s="43"/>
      <c r="P60" s="43"/>
      <c r="Q60" s="43"/>
      <c r="R60" s="43"/>
      <c r="S60" s="43"/>
      <c r="T60" s="43"/>
      <c r="U60" s="43"/>
      <c r="V60" s="43"/>
      <c r="W60" s="43"/>
      <c r="X60" s="43"/>
      <c r="Y60" s="43"/>
      <c r="Z60" s="43"/>
      <c r="AA60" s="43"/>
      <c r="AB60" s="44"/>
      <c r="AC60" s="44"/>
      <c r="AD60" s="44"/>
      <c r="AE60" s="44"/>
    </row>
    <row r="61" spans="1:31" ht="15.95" customHeight="1" x14ac:dyDescent="0.25">
      <c r="A61" s="49"/>
      <c r="B61" s="50"/>
      <c r="C61" s="49"/>
      <c r="D61" s="49"/>
      <c r="E61" s="51"/>
      <c r="F61" s="49"/>
      <c r="G61" s="49"/>
      <c r="H61" s="51"/>
      <c r="I61" s="43"/>
      <c r="J61" s="43"/>
      <c r="K61" s="43"/>
      <c r="L61" s="43"/>
      <c r="M61" s="43"/>
      <c r="N61" s="43"/>
      <c r="O61" s="43"/>
      <c r="P61" s="43"/>
      <c r="Q61" s="43"/>
      <c r="R61" s="43"/>
      <c r="S61" s="43"/>
      <c r="T61" s="43"/>
      <c r="U61" s="43"/>
      <c r="V61" s="43"/>
      <c r="W61" s="43"/>
      <c r="X61" s="43"/>
      <c r="Y61" s="43"/>
      <c r="Z61" s="43"/>
      <c r="AA61" s="43"/>
      <c r="AB61" s="44"/>
      <c r="AC61" s="44"/>
      <c r="AD61" s="44"/>
      <c r="AE61" s="44"/>
    </row>
    <row r="62" spans="1:31" x14ac:dyDescent="0.25">
      <c r="A62" s="49"/>
      <c r="B62" s="50"/>
      <c r="C62" s="49"/>
      <c r="D62" s="49"/>
      <c r="E62" s="51"/>
      <c r="F62" s="49"/>
      <c r="G62" s="49"/>
      <c r="H62" s="51"/>
      <c r="I62" s="43"/>
      <c r="J62" s="43"/>
      <c r="K62" s="43"/>
      <c r="L62" s="43"/>
      <c r="M62" s="43"/>
      <c r="N62" s="43"/>
      <c r="O62" s="43"/>
      <c r="P62" s="43"/>
      <c r="Q62" s="43"/>
      <c r="R62" s="43"/>
      <c r="S62" s="43"/>
      <c r="T62" s="43"/>
      <c r="U62" s="43"/>
      <c r="V62" s="43"/>
      <c r="W62" s="43"/>
      <c r="X62" s="43"/>
      <c r="Y62" s="43"/>
      <c r="Z62" s="43"/>
      <c r="AA62" s="43"/>
      <c r="AB62" s="44"/>
      <c r="AC62" s="44"/>
      <c r="AD62" s="44"/>
      <c r="AE62" s="44"/>
    </row>
  </sheetData>
  <mergeCells count="26">
    <mergeCell ref="I11:Z11"/>
    <mergeCell ref="Z7:AA7"/>
    <mergeCell ref="AD8:AD10"/>
    <mergeCell ref="AE8:AE10"/>
    <mergeCell ref="I9:K9"/>
    <mergeCell ref="L9:N9"/>
    <mergeCell ref="O9:Q9"/>
    <mergeCell ref="R9:T9"/>
    <mergeCell ref="U9:W9"/>
    <mergeCell ref="X9:Z9"/>
    <mergeCell ref="AC8:AC10"/>
    <mergeCell ref="A1:AE1"/>
    <mergeCell ref="A2:AE2"/>
    <mergeCell ref="A3:AE3"/>
    <mergeCell ref="A4:AE4"/>
    <mergeCell ref="A8:A10"/>
    <mergeCell ref="B8:B10"/>
    <mergeCell ref="C8:C10"/>
    <mergeCell ref="D8:D10"/>
    <mergeCell ref="E8:E10"/>
    <mergeCell ref="F8:F10"/>
    <mergeCell ref="G8:G10"/>
    <mergeCell ref="H8:H10"/>
    <mergeCell ref="I8:Z8"/>
    <mergeCell ref="AA8:AA10"/>
    <mergeCell ref="AB8:AB10"/>
  </mergeCells>
  <pageMargins left="0.70866141732283472" right="0.35433070866141736" top="0.31496062992125984" bottom="0.43307086614173229" header="0.19685039370078741" footer="0.31496062992125984"/>
  <pageSetup paperSize="5" orientation="landscape" r:id="rId1"/>
  <ignoredErrors>
    <ignoredError sqref="K12 K13:K47 K48:K56"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Data</vt:lpstr>
      <vt:lpstr>Abstract</vt:lpstr>
      <vt:lpstr>6</vt:lpstr>
      <vt:lpstr>7</vt:lpstr>
      <vt:lpstr>8</vt:lpstr>
      <vt:lpstr>9</vt:lpstr>
      <vt:lpstr>9 -2</vt:lpstr>
      <vt:lpstr>Gr</vt:lpstr>
      <vt:lpstr>NoW</vt:lpstr>
      <vt:lpstr>'6'!Print_Titles</vt:lpstr>
      <vt:lpstr>'7'!Print_Titles</vt:lpstr>
      <vt:lpstr>'8'!Print_Titles</vt:lpstr>
      <vt:lpstr>'9'!Print_Titles</vt:lpstr>
      <vt:lpstr>'9 -2'!Print_Titles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2014-04-29T05:04:52Z</dcterms:modified>
</cp:coreProperties>
</file>